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leksandra M\Desktop\jednorazówka\materiały jednorazowe\postępowanie\"/>
    </mc:Choice>
  </mc:AlternateContent>
  <xr:revisionPtr revIDLastSave="0" documentId="13_ncr:1_{93488754-23CC-4FE4-825E-B0C731F74369}" xr6:coauthVersionLast="47" xr6:coauthVersionMax="47" xr10:uidLastSave="{00000000-0000-0000-0000-000000000000}"/>
  <bookViews>
    <workbookView xWindow="-120" yWindow="-120" windowWidth="29040" windowHeight="15840" firstSheet="9" activeTab="10" xr2:uid="{C0A4FDF4-5D9B-4F4D-9F57-C88E014214DC}"/>
  </bookViews>
  <sheets>
    <sheet name="Zadanie 1" sheetId="2" r:id="rId1"/>
    <sheet name="Zadanie 2" sheetId="3" r:id="rId2"/>
    <sheet name="Zadanie 3" sheetId="4" r:id="rId3"/>
    <sheet name="Zadanie 4" sheetId="5" r:id="rId4"/>
    <sheet name="Zadanie 5" sheetId="6" r:id="rId5"/>
    <sheet name="Zadanie 6" sheetId="7" r:id="rId6"/>
    <sheet name="Zadanie 7" sheetId="8" r:id="rId7"/>
    <sheet name="Zadanie 8" sheetId="9" r:id="rId8"/>
    <sheet name="Zadanie 9" sheetId="10" r:id="rId9"/>
    <sheet name="Zadanie 10" sheetId="11" r:id="rId10"/>
    <sheet name="Zadanie 11" sheetId="12" r:id="rId11"/>
    <sheet name="Zadanie 12" sheetId="13" r:id="rId12"/>
    <sheet name="Zadanie 13" sheetId="14" r:id="rId13"/>
    <sheet name="Zadanie 14" sheetId="15" r:id="rId14"/>
    <sheet name="Zadanie 15" sheetId="16" r:id="rId15"/>
    <sheet name="Zadanie 16" sheetId="17" r:id="rId16"/>
    <sheet name="Zadanie 17" sheetId="18" r:id="rId17"/>
    <sheet name="Zadanie 18" sheetId="20" r:id="rId18"/>
  </sheets>
  <externalReferences>
    <externalReference r:id="rId19"/>
  </externalReferences>
  <definedNames>
    <definedName name="_xlnm.Print_Area" localSheetId="9">'Zadanie 10'!$A$1:$L$9</definedName>
    <definedName name="_xlnm.Print_Area" localSheetId="10">'Zadanie 11'!$A$1:$L$12</definedName>
    <definedName name="_xlnm.Print_Area" localSheetId="11">'Zadanie 12'!$A$1:$L$9</definedName>
    <definedName name="_xlnm.Print_Area" localSheetId="13">'Zadanie 14'!$A$1:$L$9</definedName>
    <definedName name="_xlnm.Print_Area" localSheetId="14">'Zadanie 15'!$A$1:$L$11</definedName>
    <definedName name="_xlnm.Print_Area" localSheetId="15">'Zadanie 16'!$A$1:$L$9</definedName>
    <definedName name="_xlnm.Print_Area" localSheetId="7">'Zadanie 8'!$A$1:$L$18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9" i="6" l="1"/>
  <c r="J9" i="6" s="1"/>
  <c r="H9" i="6"/>
  <c r="K11" i="2"/>
  <c r="H11" i="2"/>
  <c r="K10" i="2"/>
  <c r="H10" i="2"/>
  <c r="K9" i="2"/>
  <c r="H9" i="2"/>
  <c r="K8" i="2"/>
  <c r="H8" i="2"/>
  <c r="J8" i="2" s="1"/>
  <c r="K10" i="18"/>
  <c r="H10" i="18"/>
  <c r="K8" i="20"/>
  <c r="K9" i="20" s="1"/>
  <c r="H8" i="20"/>
  <c r="H9" i="20" s="1"/>
  <c r="H8" i="7"/>
  <c r="K8" i="18"/>
  <c r="H8" i="18"/>
  <c r="K8" i="17"/>
  <c r="K9" i="17" s="1"/>
  <c r="H8" i="17"/>
  <c r="H9" i="17" s="1"/>
  <c r="K10" i="16"/>
  <c r="H10" i="16"/>
  <c r="K8" i="16"/>
  <c r="H8" i="16"/>
  <c r="K8" i="15"/>
  <c r="K9" i="15" s="1"/>
  <c r="H8" i="15"/>
  <c r="H9" i="15" s="1"/>
  <c r="K8" i="14"/>
  <c r="K9" i="14" s="1"/>
  <c r="H8" i="14"/>
  <c r="H9" i="14" s="1"/>
  <c r="K8" i="13"/>
  <c r="K9" i="13" s="1"/>
  <c r="H8" i="13"/>
  <c r="H9" i="13" s="1"/>
  <c r="K9" i="12"/>
  <c r="J9" i="12" s="1"/>
  <c r="K10" i="12"/>
  <c r="K11" i="12"/>
  <c r="H9" i="12"/>
  <c r="H10" i="12"/>
  <c r="J10" i="12" s="1"/>
  <c r="H11" i="12"/>
  <c r="K8" i="12"/>
  <c r="H8" i="12"/>
  <c r="K8" i="11"/>
  <c r="K9" i="11" s="1"/>
  <c r="H8" i="11"/>
  <c r="H9" i="11" s="1"/>
  <c r="K12" i="10"/>
  <c r="H12" i="10"/>
  <c r="K10" i="10"/>
  <c r="H10" i="10"/>
  <c r="K8" i="10"/>
  <c r="H8" i="10"/>
  <c r="K17" i="9"/>
  <c r="H17" i="9"/>
  <c r="K13" i="9"/>
  <c r="H13" i="9"/>
  <c r="K10" i="9"/>
  <c r="H10" i="9"/>
  <c r="K16" i="9"/>
  <c r="H16" i="9"/>
  <c r="K14" i="9"/>
  <c r="H14" i="9"/>
  <c r="K11" i="9"/>
  <c r="H11" i="9"/>
  <c r="K9" i="9"/>
  <c r="H9" i="9"/>
  <c r="K8" i="9"/>
  <c r="H8" i="9"/>
  <c r="K9" i="8"/>
  <c r="H9" i="8"/>
  <c r="A7" i="8"/>
  <c r="K8" i="8"/>
  <c r="H8" i="8"/>
  <c r="K9" i="7"/>
  <c r="K10" i="7"/>
  <c r="K8" i="7"/>
  <c r="H9" i="7"/>
  <c r="H10" i="7"/>
  <c r="A13" i="7"/>
  <c r="A11" i="7"/>
  <c r="A7" i="7"/>
  <c r="K14" i="7"/>
  <c r="H14" i="7"/>
  <c r="K12" i="7"/>
  <c r="H12" i="7"/>
  <c r="K8" i="6"/>
  <c r="H8" i="6"/>
  <c r="H10" i="6" s="1"/>
  <c r="K10" i="5"/>
  <c r="H10" i="5"/>
  <c r="A11" i="5"/>
  <c r="A9" i="5"/>
  <c r="A7" i="5"/>
  <c r="K12" i="5"/>
  <c r="H12" i="5"/>
  <c r="K8" i="5"/>
  <c r="H8" i="5"/>
  <c r="A9" i="4"/>
  <c r="A7" i="4"/>
  <c r="H8" i="4"/>
  <c r="K8" i="4"/>
  <c r="H10" i="4"/>
  <c r="K10" i="4"/>
  <c r="A9" i="3"/>
  <c r="K10" i="3"/>
  <c r="H10" i="3"/>
  <c r="K8" i="3"/>
  <c r="H8" i="3"/>
  <c r="J10" i="4" l="1"/>
  <c r="J10" i="2"/>
  <c r="K10" i="6"/>
  <c r="H11" i="16"/>
  <c r="H10" i="8"/>
  <c r="H11" i="18"/>
  <c r="J11" i="12"/>
  <c r="H13" i="10"/>
  <c r="J9" i="8"/>
  <c r="K12" i="2"/>
  <c r="J11" i="2"/>
  <c r="H12" i="2"/>
  <c r="J9" i="2"/>
  <c r="K13" i="10"/>
  <c r="J12" i="10"/>
  <c r="J10" i="18"/>
  <c r="K11" i="18"/>
  <c r="K11" i="16"/>
  <c r="J8" i="20"/>
  <c r="J9" i="20" s="1"/>
  <c r="H12" i="12"/>
  <c r="K12" i="12"/>
  <c r="J17" i="9"/>
  <c r="J13" i="9"/>
  <c r="H18" i="9"/>
  <c r="J10" i="7"/>
  <c r="H15" i="7"/>
  <c r="J9" i="7"/>
  <c r="J12" i="5"/>
  <c r="H13" i="5"/>
  <c r="J10" i="5"/>
  <c r="H11" i="4"/>
  <c r="J8" i="4"/>
  <c r="J11" i="4" s="1"/>
  <c r="K18" i="9"/>
  <c r="J8" i="9"/>
  <c r="K10" i="8"/>
  <c r="K15" i="7"/>
  <c r="J8" i="7"/>
  <c r="K13" i="5"/>
  <c r="J10" i="3"/>
  <c r="H11" i="3"/>
  <c r="K11" i="3"/>
  <c r="J8" i="18"/>
  <c r="J8" i="17"/>
  <c r="J9" i="17" s="1"/>
  <c r="J8" i="16"/>
  <c r="J10" i="16"/>
  <c r="J8" i="15"/>
  <c r="J9" i="15" s="1"/>
  <c r="J8" i="14"/>
  <c r="J9" i="14" s="1"/>
  <c r="J8" i="13"/>
  <c r="J9" i="13" s="1"/>
  <c r="J8" i="12"/>
  <c r="J12" i="12" s="1"/>
  <c r="J8" i="11"/>
  <c r="J9" i="11" s="1"/>
  <c r="J10" i="10"/>
  <c r="J8" i="10"/>
  <c r="J10" i="9"/>
  <c r="J14" i="9"/>
  <c r="J11" i="9"/>
  <c r="J9" i="9"/>
  <c r="J16" i="9"/>
  <c r="J8" i="8"/>
  <c r="J12" i="7"/>
  <c r="J14" i="7"/>
  <c r="J8" i="6"/>
  <c r="J10" i="6" s="1"/>
  <c r="J8" i="5"/>
  <c r="K11" i="4"/>
  <c r="J8" i="3"/>
  <c r="J10" i="8" l="1"/>
  <c r="J11" i="18"/>
  <c r="J12" i="2"/>
  <c r="J11" i="16"/>
  <c r="J13" i="10"/>
  <c r="J13" i="5"/>
  <c r="J18" i="9"/>
  <c r="J15" i="7"/>
  <c r="J11" i="3"/>
</calcChain>
</file>

<file path=xl/sharedStrings.xml><?xml version="1.0" encoding="utf-8"?>
<sst xmlns="http://schemas.openxmlformats.org/spreadsheetml/2006/main" count="488" uniqueCount="121">
  <si>
    <r>
      <rPr>
        <b/>
        <sz val="10"/>
        <color indexed="8"/>
        <rFont val="Arial"/>
        <family val="2"/>
        <charset val="238"/>
      </rPr>
      <t>L.p.</t>
    </r>
  </si>
  <si>
    <t xml:space="preserve">Nazwa </t>
  </si>
  <si>
    <r>
      <rPr>
        <b/>
        <sz val="10"/>
        <color indexed="8"/>
        <rFont val="Arial"/>
        <family val="2"/>
        <charset val="238"/>
      </rPr>
      <t>Jednostka miary</t>
    </r>
  </si>
  <si>
    <t>Wielkość opakowania zbiorczego</t>
  </si>
  <si>
    <r>
      <rPr>
        <b/>
        <sz val="10"/>
        <color indexed="8"/>
        <rFont val="Arial"/>
        <family val="2"/>
        <charset val="238"/>
      </rPr>
      <t>Cena netto
1 opak.</t>
    </r>
  </si>
  <si>
    <r>
      <rPr>
        <b/>
        <sz val="10"/>
        <color indexed="8"/>
        <rFont val="Arial"/>
        <family val="2"/>
        <charset val="238"/>
      </rPr>
      <t>Cena brutto 1 opak.</t>
    </r>
  </si>
  <si>
    <t>Wartość netto</t>
  </si>
  <si>
    <t>Stawka VAT</t>
  </si>
  <si>
    <r>
      <rPr>
        <b/>
        <sz val="10"/>
        <color indexed="8"/>
        <rFont val="Arial"/>
        <family val="2"/>
        <charset val="238"/>
      </rPr>
      <t>Kwota
VAT</t>
    </r>
  </si>
  <si>
    <t>Wartość brutto</t>
  </si>
  <si>
    <t>Nr katalogowy / producent</t>
  </si>
  <si>
    <t>S</t>
  </si>
  <si>
    <t>M</t>
  </si>
  <si>
    <t>L</t>
  </si>
  <si>
    <t>XL</t>
  </si>
  <si>
    <t>RAZEM</t>
  </si>
  <si>
    <t>x</t>
  </si>
  <si>
    <t>Dreny typu Redon oraz butelki do odsysania ran</t>
  </si>
  <si>
    <t>szt.</t>
  </si>
  <si>
    <t>Dren do drenażu ran Redona CH 8 - CH 22</t>
  </si>
  <si>
    <t>Żel do EKG i USG</t>
  </si>
  <si>
    <t>Żel EKG, opakowanie 500 ml</t>
  </si>
  <si>
    <t>Żel USG, opakowanie 500 ml</t>
  </si>
  <si>
    <t>Zestawy zabiegowe</t>
  </si>
  <si>
    <t>Zestaw do zmiany opatrunków</t>
  </si>
  <si>
    <t>Zestaw do usuwania szwów</t>
  </si>
  <si>
    <t>Zestaw do cewnikowania</t>
  </si>
  <si>
    <t>Przedłużacze do pomp infuzyjnych</t>
  </si>
  <si>
    <t>Papier do EKG, KTG oraz USG</t>
  </si>
  <si>
    <t>Papier EKG 60x25</t>
  </si>
  <si>
    <t>Papier EKG 112x25</t>
  </si>
  <si>
    <t>Papier EKG 104x40</t>
  </si>
  <si>
    <t>Papier do KTG</t>
  </si>
  <si>
    <t>Pojemnik do czynnego odsysania ran (płaski) z podziałką Redona 200 lub 250 ml sterylny</t>
  </si>
  <si>
    <t xml:space="preserve">Butelka do odsysania ran typu Redona wykonana z polietylenu, możliwość połączenia z drenami o średnicach od CH 8 do CH 22, skala ułatwiająca ocenę objętości odessanego płynu, pojemność 200 lub 250 ml, sterylna. </t>
  </si>
  <si>
    <t>Podkłady jednorazowe podfoliowane</t>
  </si>
  <si>
    <t>Podkład w rolce szerokość 50cm</t>
  </si>
  <si>
    <t>Podkład w rolce 33x 50 cm</t>
  </si>
  <si>
    <t>Serwety operacyjne</t>
  </si>
  <si>
    <t>Serwety jałowe, nieprzylepne, pakowane w sposób gwarantujący aseptyczny sposób aplikacji. Wymagania:
- materiał spełniający wymogi EN 13795-1
- minimum dwuwartstwowe, o minimalnej gramaturze 55 – 60 g/m2
- nie zawierające celulozy
- nie pylące
- wykonane z absorbcyjnej włókniny barierowej,
- odporne na penetrację płynów oraz na przedziurawienie i przedarcie (na mokro i sucho)
-  posiadające oznaczenie CE
- pakowane w opakowanie papierowo- foliowe, I klasa palności</t>
  </si>
  <si>
    <t>Serweta 50x60</t>
  </si>
  <si>
    <t>Serweta 75x75</t>
  </si>
  <si>
    <t>Serweta 75x90</t>
  </si>
  <si>
    <t>Serweta 90x100</t>
  </si>
  <si>
    <t>Serweta jałowa z otworem, samoprzylepna, z możliwością dostosowania średnicy otworu (regulacja), pakowana w sposób gwarantujący aseptyczny sposób aplikacji. Wymagania:
- materiał spełniający wymogi EN 13795-1
- minimum dwuwartswowe o minimalnej gramaturze 55 – 60 g/m2
- nie zawierające celulozy
- nie pylące
- z klejem umożliwiającym repozycję
- wykonane z absorbcyjnej włókniny barierowej,
- odporne na penetrację płynów oraz na przedziurawienie i przedarcie (na mokro i sucho)
-  posiadające oznaczenie CE
- pakowane w opakowanie papierowo- foliowe, I klasa palności</t>
  </si>
  <si>
    <t>5</t>
  </si>
  <si>
    <t>Serweta 50x60 cm</t>
  </si>
  <si>
    <t>Serweta 75x90 cm</t>
  </si>
  <si>
    <t>Serweta jałowa z otworem, samoprzylepna, pakowana w sposób gwarantujący aseptyczny sposób aplikacji. Wymagania:
- materiał spełniający wymogi EN 13795-1
- minimum dwuwarstwowe o minimalnej gramaturze 55 – 60 g/m2
- nie zawierające celulozy
- nie pylące
- z klejem umożliwiającym repozycję
- wykonane z absorbcyjnej włókniny barierowej,
- odporne na penetrację płynów oraz na przedziurawienie i przedarcie (na mokro i sucho)
-  posiadające oznaczenie CE
- pakowane w opakowanie papierowo- foliowe, I klasa palności                                                                                                                                                                                                                                                                                                                           - otwór o średnicy 8cm</t>
  </si>
  <si>
    <t>Odczynniki oraz błony dentystyczne</t>
  </si>
  <si>
    <t>Utrwalacz do zdjęć dentystycznych.</t>
  </si>
  <si>
    <t>Wywoływacz do zdjęć dentystcznych.</t>
  </si>
  <si>
    <t>Czepki medyczne</t>
  </si>
  <si>
    <t>Czepek medyczny</t>
  </si>
  <si>
    <t>op.</t>
  </si>
  <si>
    <t>Czepki medyczne, typu furażerka. Wykonany z włókniny wiskozowo-poliestrowej min. 28g/m2. Kolor: niebieski. Bez zawartości lateksu. Opakowanie: 100 szt.</t>
  </si>
  <si>
    <t>Pieluchomajtki</t>
  </si>
  <si>
    <t xml:space="preserve">Pieluchomajtki zapewniające dopasowanie do ciała. System redukujący nieprzyjemne zapachy m.in. amoniaku. Wskaźnik wilgotności informujący o konieczności zmiany pieluchomajtki. Poziom chłonności oznaczony kolorem, informacje o rozmiarze i sposobie wkładania wyraźnie nadrukowane na produkcie i jego opakowaniu, co ułatwia identyfikację właściwego artykułu. Dodatkowe barierki ochronne, które zapewniają pacjentom dodatkową ochronę w każdej pozycji — stojącej, siedzącej i leżącej (falbanki zabezpieczające). Wewnętrzna warstwa chroniąca skórę przed wilgocią. Pieluchomajtki o chłonności: min. 1600 ml dla rozmiaru S, min.2200 ml dla rozmiaru M, min. 2500 ml dla rozmiaru L i XL. Rozmiary w zależności od potrzeb zamawiającego. </t>
  </si>
  <si>
    <t>Pieluchomajtki o zwiększonej chłonności</t>
  </si>
  <si>
    <t xml:space="preserve">Pieluchomajtki z pasem zapewniającym dopasowanie do ciała - elastyczne przylepcorzepy umożliwiające wielokrotne zapinanie i odpiananie. Wykonane z materiału oddychającego (poza elementem mocującym) niezawierającego lateksu. System (superabsorbent) redukujący  nieprzyjemne zapachy m.in. amoniaku. Wskaźnik wilgotności informujący o konieczności zmiany pieluchomajtki. Poziom chłonności oznaczony kolorem, informacje o rozmiarze i sposobie wkładania wyraźnie nadrukowane na produkcie i jego opakowaniu, co ułatwia identyfikację właściwego artykułu. Dodatkowe barierki ochronne, które zapewniają pacjentom dodatkową ochronę w każdej pozycji — stojącej, siedzącej i leżącej (falbanki zabezpieczające). Wewnętrzna warstwa chroniąca skórę przed wilgocią.  Pieluchomajtki o chłonności: min.3100 ml dla rozmiaru XL. Rozmiary w zależności od potrzeb zamawiającego. </t>
  </si>
  <si>
    <t>Strzykawki 20 ml</t>
  </si>
  <si>
    <t>20 ml luer-slip</t>
  </si>
  <si>
    <r>
      <t xml:space="preserve">Strzykawka jałowa, dwuczęściowa, przezroczysta, z łatwo przesuwalnym tłokiem. Czytelna skala nominalna na cylindrze odpowiadająca pojemności strzykawki. </t>
    </r>
    <r>
      <rPr>
        <b/>
        <sz val="10"/>
        <color theme="1"/>
        <rFont val="Arial"/>
        <family val="2"/>
        <charset val="238"/>
      </rPr>
      <t>Średnica tłoka 25 mm</t>
    </r>
    <r>
      <rPr>
        <sz val="10"/>
        <color theme="1"/>
        <rFont val="Arial"/>
        <family val="2"/>
        <charset val="238"/>
      </rPr>
      <t>. Opakowanie jednostkowe typu blister (papier i przeźroczysta folia). Każda sztuka strzykawek oddzielona barierą perforowaną umożliwiającą pojedynczy pobór strzykawki.</t>
    </r>
    <r>
      <rPr>
        <sz val="10"/>
        <rFont val="Arial"/>
        <family val="2"/>
        <charset val="238"/>
      </rPr>
      <t xml:space="preserve"> Opakowanie zbiorcze 'a 100 szt</t>
    </r>
    <r>
      <rPr>
        <sz val="10"/>
        <color theme="1"/>
        <rFont val="Arial"/>
        <family val="2"/>
        <charset val="238"/>
      </rPr>
      <t>.</t>
    </r>
  </si>
  <si>
    <t>Pościel jednorazowa</t>
  </si>
  <si>
    <t>Materiały jednorazowe do respiratora</t>
  </si>
  <si>
    <t>Obwód pacjenta do respiratora, 22 mm, jednorazowy, nienagrzewany, jednotorowy, z pasywnym zaworem wydechowym i z filtrem antybakteryjnym, o długości minimum 190 cm, gotowy do użycia. Obwód wykonany bez użycia lateksu naturalnego ani ftalanów.</t>
  </si>
  <si>
    <t>Układ oddechowy</t>
  </si>
  <si>
    <t>Filtry mechaniczne</t>
  </si>
  <si>
    <t>Igła do znieczuleń</t>
  </si>
  <si>
    <t>Igła biopsyjna</t>
  </si>
  <si>
    <t>Jednorazowa igła biopsyjna rozmiar 22G dł. 20cm posiadająca w dystalnej części mandrynu kanał powietrzny wielkości 6mm zwiększający echogeniczność końcówki.</t>
  </si>
  <si>
    <t>Opatrunek pod rurkę tracheostomijną</t>
  </si>
  <si>
    <t>Opatrunek o metalowym połysku, składający się z miękkiej, cienkiej włókniny o dobrym drenażu, pokryty warstwą aluminiową. Gładka powierzchnia, nieprzywierająca do rany. Opatrunek nie podrażniający skóry. Włóknina dobrze wchłaniająca płyny, siatkowana struktura bardzo dobrze doprowadzająca powietrze do rany. Opatrunek odporny na wodę, krew oraz wydzielinę. Rozmiar 8x9 cm, średnica otworu 12-19mm. Opakowanie 50 szt. Pakowane pojedynczo, sterylne.</t>
  </si>
  <si>
    <t>Opatrunek pod rurkę tracheostomjną</t>
  </si>
  <si>
    <t>Pojemniki i wkłady do ssaka</t>
  </si>
  <si>
    <t>Pojemnik do ssaka</t>
  </si>
  <si>
    <t>Wkład do ssaka</t>
  </si>
  <si>
    <t>Wielorazowe pojemniki kompatybilne z posiadanym przez Zamawiającego ssakiem (Lifetime 100). Źródło próżni podłączone do łącznika kątowego pojemnika. Pojemnik może być montowany w różnego rodzaju uchwytach. Przeźroczysty, posiadający szeroką skalę, czytelną z każdej strony. Pojemnik o mocnej strukturze, odpornym materiale (poliwęglan) umożliwiający efektywne czyszczenie oraz sterylizację w autoklawie. Pojemność 2000ml.</t>
  </si>
  <si>
    <t>Jednorazowe wkłady do ssaka, kompatybilne z wielorazowym pojemnikiem. Wkład workowy, jednorazowego użytku, o pojemności 2000ml. Kształt okrągły. Pokrywa stale połączona z wkładem. Uszczelnienie automatyczne po włączeniu ssaka, bez konieczności wciskania wkładu w pojemnik. Z zastawką hybrydową zapobiegającą wpływowi wydzieliny do źródła próżni. Posiadający w pokrywie jeden obrotowy króciec przyłączeniowy typu schodkowego o średnicy wewnętrznej min. 7mm. Posiadający uchwyt umożliwiający łatwe wyjęcie napełnionego wkładu. Wkład po zamknięciu (zakorkowaniu) pozostaje szczelny nawet podczas mocnego wstrząsu. Wkład wykonany z poliolefiny, nie zawierający polichlorku winylu (PCV).</t>
  </si>
  <si>
    <t>Cena netto
1 szt.</t>
  </si>
  <si>
    <t>Cena brutto     1 szt.</t>
  </si>
  <si>
    <t>Cena netto
1 op.</t>
  </si>
  <si>
    <t>Cena brutto    1 op.</t>
  </si>
  <si>
    <t>Cena brutto     1 opak.</t>
  </si>
  <si>
    <t>Cena brutto      1 opak.</t>
  </si>
  <si>
    <t>Pojemniki na odpady medyczne</t>
  </si>
  <si>
    <t xml:space="preserve">Pojemniki jednorazowego użytku do gromadzenia zużytego sprzętu medycznego (igieł, strzykawek, wenflonów, rękawiczek jednorazowego użytku, itp.). Pojemniki muszą być wykonane z tworzywa sztucznego, które po zapełnieniu będą przekazane do utylizacji. Składające się z trzech elementów: pojemnika głównego, pokrywy szczelnie zatrzaskiwanej na pojemniku głównym oraz małej pokrywki służącej do przymykania otworu wrzutowego i szczelnego zamknięcia tego otworu po napełnieniu. Po napełnieniu i zamknięciu pojemniki będą przekazywane w całości do spalania. Pozostałości po spalaniu tworzywa, z którego będzie wykonany pojemnik, muszą być nieszkodliwe dla środowiska. Pojemniki muszą być nieprzemakalne, odporne na przekłucia, muszą posiadać specjalne wycięcia w pokrywie umożliwiającej bezpieczne oddzielenie igły od strzykawki. Na pojemniku musi widnieć etykieta ostrzegawcza „materiał zakaźny” wraz z innymi informacjami zgodnie z wymaganiami PZH. Wszystkie pojemniki muszą posiadać pozytywna opinię Państwowego Zakładu Higieny oraz deklarację zgodności. </t>
  </si>
  <si>
    <t>Pojemnik niejałowy na odpady medyczne poj. 0,7L, płaski, kolor czerwony</t>
  </si>
  <si>
    <t>Pojemnik niejałowy na odpady medyczne  poj. 2L, , kolor czerwony</t>
  </si>
  <si>
    <t>Pojemnik niejałowy na odpady medyczne poj. 5L, , kolor czerwony</t>
  </si>
  <si>
    <t>Pojemnik niejałowy na odpady medyczne poj. 20L, kolor czerwony</t>
  </si>
  <si>
    <t>Zadanie nr 1</t>
  </si>
  <si>
    <t>Zadanie nr 2</t>
  </si>
  <si>
    <t>Zadanie nr 3</t>
  </si>
  <si>
    <t>Zadanie nr 4</t>
  </si>
  <si>
    <t>Zadanie nr 5</t>
  </si>
  <si>
    <t>Zadanie nr 6</t>
  </si>
  <si>
    <t>Zadanie nr 7</t>
  </si>
  <si>
    <t>Zadanie nr 8</t>
  </si>
  <si>
    <t>Zadanie nr 9</t>
  </si>
  <si>
    <t>Zadanie nr 10</t>
  </si>
  <si>
    <t>Zadanie nr 11</t>
  </si>
  <si>
    <t>Zadanie nr 12</t>
  </si>
  <si>
    <t>Zadanie nr 13</t>
  </si>
  <si>
    <t>Zadanie nr 14</t>
  </si>
  <si>
    <t>Zadanie nr 15</t>
  </si>
  <si>
    <t>Zadanie nr 16</t>
  </si>
  <si>
    <t>Zadanie nr 17</t>
  </si>
  <si>
    <t>Zadanie nr 18</t>
  </si>
  <si>
    <t>Wyrób sterylny przeznaczony jest do terapii infuzyjnej w celu przedłużenia linii infuzyjnej. Długośc drenu 150cm, średnica zewnętrzna 2,4mm, średnica wewnętrzna 1,24mm. Zakończenia typu luer-lock - męski i żeński. Materiał: PCV bez lateksu i ftalanów. Jednorazowy. Niepirogenny, nietoksyczny, sterylizowany tlenkiem etylenu. Pakowany w pojedynczy blister, papier-folia.</t>
  </si>
  <si>
    <t>Przedłużacz do pomp infuzyjnych do leków światłoczułych</t>
  </si>
  <si>
    <t>Przedłużacz do pomp infuzyjnych przeźroczysty</t>
  </si>
  <si>
    <t>Błona dentystyczna 31x41 mm. Opakowanie 150 szt.</t>
  </si>
  <si>
    <t>Błona dentystyczna</t>
  </si>
  <si>
    <t>Utrwalacz</t>
  </si>
  <si>
    <t>Wywoływacz</t>
  </si>
  <si>
    <r>
      <t>Pościel jednorazowego użytku w składzie:
- poszewka na poduszkę: wykonana z włókniny polipropylenowej, gramatura minimum 40 g/m</t>
    </r>
    <r>
      <rPr>
        <vertAlign val="superscript"/>
        <sz val="10"/>
        <color indexed="8"/>
        <rFont val="Arial"/>
        <family val="2"/>
        <charset val="238"/>
      </rPr>
      <t>2</t>
    </r>
    <r>
      <rPr>
        <sz val="10"/>
        <color indexed="8"/>
        <rFont val="Arial"/>
        <family val="2"/>
        <charset val="238"/>
      </rPr>
      <t>, długość: 80-85 cm, szerokość: 70-75 cm 
- poszwa na kołdrę: wykonana z włókniny polipropylenowej, gramatura minimum 40 g/m</t>
    </r>
    <r>
      <rPr>
        <vertAlign val="superscript"/>
        <sz val="10"/>
        <color indexed="8"/>
        <rFont val="Arial"/>
        <family val="2"/>
        <charset val="238"/>
      </rPr>
      <t>2</t>
    </r>
    <r>
      <rPr>
        <sz val="10"/>
        <color indexed="8"/>
        <rFont val="Arial"/>
        <family val="2"/>
        <charset val="238"/>
      </rPr>
      <t>, długość: 250-150 cm, szerokość: 150-170 cm
- prześcieradło: wykonana z włókniny polipropylenowej, gramatura minimum 40 g/m2, długość: 200-210 cm, szerokość: 150-170 cm
Kolory: zielony i niebieski w zależności od potrzeb Zamawiającego.</t>
    </r>
  </si>
  <si>
    <t>ilość na 18 miesięcy</t>
  </si>
  <si>
    <t>150</t>
  </si>
  <si>
    <t>Papier do videoprintera USG SONY UPP 110 HG/HD, wymiary 110 mm x 18m</t>
  </si>
  <si>
    <r>
      <t>Filtr do osłony respiratora, zakres objętości oddechu 300-1500ml, skuteczność filtracji NaCl &gt;99,8%, skuteczność filtracji bakterii &gt;99,99%, skuteczność filtracji wirusów &gt; 99,99%, objętość wewnętrzna 92ml, złącza 22F/22M, wewnątrz</t>
    </r>
    <r>
      <rPr>
        <strike/>
        <sz val="10"/>
        <color indexed="8"/>
        <rFont val="Arial"/>
        <family val="2"/>
        <charset val="238"/>
      </rPr>
      <t xml:space="preserve"> szklanej obudowy</t>
    </r>
    <r>
      <rPr>
        <sz val="10"/>
        <color indexed="8"/>
        <rFont val="Arial"/>
        <family val="2"/>
        <charset val="238"/>
      </rPr>
      <t xml:space="preserve"> filtra znajduje się membrana wykonana z tkaniny z włókna szklanego, membrana jest plisowana, produkt pakowany pojedynczo, jałowy, folia-papier. Opakowanie 50szt.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</si>
</sst>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b/>
      <sz val="11"/>
      <color theme="1"/>
      <name val="Calibri"/>
      <family val="2"/>
      <charset val="238"/>
      <scheme val="minor"/>
    </font>
    <font>
      <sz val="10"/>
      <color indexed="8"/>
      <name val="Segoe UI"/>
      <family val="2"/>
      <charset val="238"/>
    </font>
    <font>
      <sz val="10"/>
      <color indexed="8"/>
      <name val="Arial"/>
      <family val="2"/>
      <charset val="238"/>
    </font>
    <font>
      <b/>
      <sz val="10"/>
      <color indexed="8"/>
      <name val="Arial"/>
      <family val="2"/>
      <charset val="238"/>
    </font>
    <font>
      <sz val="11"/>
      <color theme="1"/>
      <name val="Arial"/>
      <family val="2"/>
      <charset val="238"/>
    </font>
    <font>
      <sz val="10"/>
      <name val="Arial"/>
      <family val="2"/>
      <charset val="238"/>
    </font>
    <font>
      <sz val="10"/>
      <name val="Arial CE"/>
      <charset val="238"/>
    </font>
    <font>
      <sz val="10"/>
      <color theme="1"/>
      <name val="Arial"/>
      <family val="2"/>
      <charset val="238"/>
    </font>
    <font>
      <b/>
      <sz val="10"/>
      <color theme="1"/>
      <name val="Arial"/>
      <family val="2"/>
      <charset val="238"/>
    </font>
    <font>
      <vertAlign val="superscript"/>
      <sz val="10"/>
      <color indexed="8"/>
      <name val="Arial"/>
      <family val="2"/>
      <charset val="238"/>
    </font>
    <font>
      <sz val="10"/>
      <color theme="1"/>
      <name val="Calibri"/>
      <family val="2"/>
      <charset val="238"/>
      <scheme val="minor"/>
    </font>
    <font>
      <strike/>
      <sz val="10"/>
      <color indexed="8"/>
      <name val="Arial"/>
      <family val="2"/>
      <charset val="238"/>
    </font>
  </fonts>
  <fills count="6">
    <fill>
      <patternFill patternType="none"/>
    </fill>
    <fill>
      <patternFill patternType="gray125"/>
    </fill>
    <fill>
      <patternFill patternType="solid">
        <fgColor rgb="FF92D050"/>
        <bgColor indexed="64"/>
      </patternFill>
    </fill>
    <fill>
      <patternFill patternType="solid">
        <fgColor theme="9" tint="0.79998168889431442"/>
        <bgColor indexed="64"/>
      </patternFill>
    </fill>
    <fill>
      <patternFill patternType="solid">
        <fgColor theme="0"/>
        <bgColor indexed="64"/>
      </patternFill>
    </fill>
    <fill>
      <patternFill patternType="solid">
        <fgColor indexed="9"/>
        <bgColor auto="1"/>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auto="1"/>
      </left>
      <right/>
      <top/>
      <bottom/>
      <diagonal/>
    </border>
    <border>
      <left style="thin">
        <color indexed="8"/>
      </left>
      <right style="thin">
        <color indexed="8"/>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diagonal/>
    </border>
    <border>
      <left style="thin">
        <color indexed="8"/>
      </left>
      <right/>
      <top/>
      <bottom/>
      <diagonal/>
    </border>
  </borders>
  <cellStyleXfs count="3">
    <xf numFmtId="0" fontId="0" fillId="0" borderId="0"/>
    <xf numFmtId="0" fontId="2" fillId="0" borderId="0" applyNumberFormat="0" applyFill="0" applyBorder="0" applyProtection="0"/>
    <xf numFmtId="0" fontId="7" fillId="0" borderId="0"/>
  </cellStyleXfs>
  <cellXfs count="92">
    <xf numFmtId="0" fontId="0" fillId="0" borderId="0" xfId="0"/>
    <xf numFmtId="49" fontId="3" fillId="2" borderId="5" xfId="1" applyNumberFormat="1" applyFont="1" applyFill="1" applyBorder="1" applyAlignment="1">
      <alignment horizontal="center" vertical="center" wrapText="1"/>
    </xf>
    <xf numFmtId="49" fontId="4" fillId="2" borderId="5" xfId="1" applyNumberFormat="1" applyFont="1" applyFill="1" applyBorder="1" applyAlignment="1">
      <alignment horizontal="center" vertical="center" wrapText="1"/>
    </xf>
    <xf numFmtId="49" fontId="4" fillId="2" borderId="6" xfId="1" applyNumberFormat="1" applyFont="1" applyFill="1" applyBorder="1" applyAlignment="1">
      <alignment horizontal="center" vertical="center" wrapText="1"/>
    </xf>
    <xf numFmtId="49" fontId="4" fillId="2" borderId="7" xfId="1" applyNumberFormat="1" applyFont="1" applyFill="1" applyBorder="1" applyAlignment="1">
      <alignment horizontal="center" vertical="center" wrapText="1"/>
    </xf>
    <xf numFmtId="0" fontId="0" fillId="0" borderId="1" xfId="0" applyBorder="1" applyAlignment="1">
      <alignment vertical="center"/>
    </xf>
    <xf numFmtId="0" fontId="0" fillId="0" borderId="7" xfId="0" applyBorder="1" applyAlignment="1">
      <alignment vertical="center"/>
    </xf>
    <xf numFmtId="0" fontId="0" fillId="0" borderId="1" xfId="0" applyBorder="1" applyAlignment="1">
      <alignment horizontal="center" vertical="center"/>
    </xf>
    <xf numFmtId="0" fontId="0" fillId="0" borderId="7" xfId="0" applyBorder="1" applyAlignment="1">
      <alignment horizontal="center" vertical="center"/>
    </xf>
    <xf numFmtId="0" fontId="5" fillId="0" borderId="8" xfId="0" applyFont="1" applyFill="1" applyBorder="1" applyAlignment="1">
      <alignment vertical="center" wrapText="1"/>
    </xf>
    <xf numFmtId="0" fontId="5" fillId="0" borderId="0" xfId="0" applyFont="1" applyFill="1" applyBorder="1" applyAlignment="1">
      <alignment vertical="center" wrapText="1"/>
    </xf>
    <xf numFmtId="0" fontId="6" fillId="0" borderId="9" xfId="0" applyFont="1" applyBorder="1" applyAlignment="1">
      <alignment horizontal="left" vertical="center" wrapText="1"/>
    </xf>
    <xf numFmtId="0" fontId="3" fillId="0" borderId="12" xfId="0" applyFont="1" applyBorder="1" applyAlignment="1">
      <alignment wrapText="1"/>
    </xf>
    <xf numFmtId="0" fontId="0" fillId="0" borderId="10" xfId="0" applyBorder="1" applyAlignment="1">
      <alignment horizontal="center" vertical="center"/>
    </xf>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0" fontId="3" fillId="0" borderId="12" xfId="0" applyFont="1" applyBorder="1" applyAlignment="1">
      <alignment horizontal="left"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49" fontId="3" fillId="4" borderId="8" xfId="1" applyNumberFormat="1" applyFont="1" applyFill="1" applyBorder="1" applyAlignment="1">
      <alignment vertical="center" wrapText="1"/>
    </xf>
    <xf numFmtId="49" fontId="3" fillId="4" borderId="0" xfId="1" applyNumberFormat="1" applyFont="1" applyFill="1" applyBorder="1" applyAlignment="1">
      <alignment vertical="center" wrapText="1"/>
    </xf>
    <xf numFmtId="49" fontId="3" fillId="4" borderId="1" xfId="1" applyNumberFormat="1" applyFont="1" applyFill="1" applyBorder="1" applyAlignment="1">
      <alignment horizontal="center" vertical="center" wrapText="1"/>
    </xf>
    <xf numFmtId="0" fontId="3" fillId="0" borderId="13" xfId="0" applyFont="1" applyBorder="1" applyAlignment="1">
      <alignment horizontal="left" vertical="center" wrapText="1"/>
    </xf>
    <xf numFmtId="49" fontId="3" fillId="0" borderId="8" xfId="1" applyNumberFormat="1" applyFont="1" applyFill="1" applyBorder="1" applyAlignment="1">
      <alignment vertical="center" wrapText="1"/>
    </xf>
    <xf numFmtId="49" fontId="3" fillId="0" borderId="0" xfId="1" applyNumberFormat="1" applyFont="1" applyFill="1" applyBorder="1" applyAlignment="1">
      <alignment vertical="center" wrapText="1"/>
    </xf>
    <xf numFmtId="4" fontId="0" fillId="0" borderId="1" xfId="0" applyNumberFormat="1" applyBorder="1" applyAlignment="1">
      <alignment horizontal="center" vertical="center"/>
    </xf>
    <xf numFmtId="4" fontId="0" fillId="0" borderId="7" xfId="0" applyNumberFormat="1" applyBorder="1" applyAlignment="1">
      <alignment horizontal="center" vertical="center"/>
    </xf>
    <xf numFmtId="2" fontId="0" fillId="0" borderId="1" xfId="0" applyNumberFormat="1" applyBorder="1" applyAlignment="1">
      <alignment horizontal="center" vertical="center"/>
    </xf>
    <xf numFmtId="4" fontId="0" fillId="4" borderId="1" xfId="0" applyNumberFormat="1" applyFill="1" applyBorder="1" applyAlignment="1">
      <alignment horizontal="center" vertical="center" wrapText="1"/>
    </xf>
    <xf numFmtId="2" fontId="0" fillId="0" borderId="7" xfId="0" applyNumberFormat="1" applyBorder="1" applyAlignment="1">
      <alignment horizontal="center" vertical="center"/>
    </xf>
    <xf numFmtId="2" fontId="0" fillId="4" borderId="1" xfId="0" applyNumberFormat="1" applyFill="1" applyBorder="1" applyAlignment="1">
      <alignment horizontal="center" vertical="center" wrapText="1"/>
    </xf>
    <xf numFmtId="2" fontId="3" fillId="4" borderId="1" xfId="1"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center" vertical="center"/>
    </xf>
    <xf numFmtId="2" fontId="11" fillId="0" borderId="1" xfId="0" applyNumberFormat="1" applyFont="1" applyBorder="1" applyAlignment="1">
      <alignment horizontal="center" vertical="center"/>
    </xf>
    <xf numFmtId="4" fontId="11" fillId="0" borderId="1" xfId="0" applyNumberFormat="1" applyFont="1" applyBorder="1" applyAlignment="1">
      <alignment horizontal="center" vertical="center"/>
    </xf>
    <xf numFmtId="0" fontId="11" fillId="0" borderId="7" xfId="0" applyFont="1" applyBorder="1" applyAlignment="1">
      <alignment horizontal="center" vertical="center"/>
    </xf>
    <xf numFmtId="0" fontId="11" fillId="0" borderId="7" xfId="0" applyFont="1" applyBorder="1" applyAlignment="1">
      <alignment horizontal="left" vertical="center" wrapText="1"/>
    </xf>
    <xf numFmtId="2" fontId="11" fillId="0" borderId="7" xfId="0" applyNumberFormat="1" applyFont="1" applyBorder="1" applyAlignment="1">
      <alignment horizontal="center" vertical="center"/>
    </xf>
    <xf numFmtId="4" fontId="11" fillId="0" borderId="7" xfId="0" applyNumberFormat="1" applyFont="1" applyBorder="1" applyAlignment="1">
      <alignment horizontal="center" vertical="center"/>
    </xf>
    <xf numFmtId="0" fontId="0" fillId="0" borderId="7" xfId="0" applyBorder="1" applyAlignment="1">
      <alignment horizontal="center" vertical="center"/>
    </xf>
    <xf numFmtId="49" fontId="3" fillId="2" borderId="9" xfId="1" applyNumberFormat="1" applyFont="1" applyFill="1" applyBorder="1" applyAlignment="1">
      <alignment horizontal="center" vertical="center" wrapText="1"/>
    </xf>
    <xf numFmtId="49" fontId="4" fillId="2" borderId="9" xfId="1" applyNumberFormat="1" applyFont="1" applyFill="1" applyBorder="1" applyAlignment="1">
      <alignment horizontal="center" vertical="center" wrapText="1"/>
    </xf>
    <xf numFmtId="49" fontId="4" fillId="2" borderId="14" xfId="1" applyNumberFormat="1" applyFont="1" applyFill="1" applyBorder="1" applyAlignment="1">
      <alignment horizontal="center" vertical="center" wrapText="1"/>
    </xf>
    <xf numFmtId="0" fontId="3" fillId="0" borderId="1" xfId="0" applyFont="1" applyBorder="1" applyAlignment="1">
      <alignment wrapText="1"/>
    </xf>
    <xf numFmtId="3" fontId="3" fillId="5" borderId="1" xfId="1" applyNumberFormat="1" applyFont="1" applyFill="1" applyBorder="1" applyAlignment="1">
      <alignment horizontal="center" vertical="center"/>
    </xf>
    <xf numFmtId="0" fontId="0" fillId="0" borderId="1" xfId="0" applyBorder="1"/>
    <xf numFmtId="0" fontId="3" fillId="0" borderId="1" xfId="1" applyNumberFormat="1" applyFont="1" applyBorder="1" applyAlignment="1">
      <alignment wrapText="1"/>
    </xf>
    <xf numFmtId="3" fontId="3" fillId="5" borderId="1" xfId="1" applyNumberFormat="1" applyFont="1" applyFill="1" applyBorder="1" applyAlignment="1">
      <alignment horizontal="center" vertical="center" wrapText="1"/>
    </xf>
    <xf numFmtId="0" fontId="0" fillId="0" borderId="7" xfId="0" applyBorder="1" applyAlignment="1">
      <alignment horizontal="center"/>
    </xf>
    <xf numFmtId="4" fontId="0" fillId="0" borderId="7" xfId="0" applyNumberFormat="1" applyBorder="1" applyAlignment="1">
      <alignment horizontal="center"/>
    </xf>
    <xf numFmtId="0" fontId="0" fillId="0" borderId="7" xfId="0" applyBorder="1"/>
    <xf numFmtId="0" fontId="1" fillId="0" borderId="0" xfId="0" applyFont="1" applyBorder="1"/>
    <xf numFmtId="0" fontId="1" fillId="4" borderId="0" xfId="0" applyFont="1" applyFill="1" applyBorder="1" applyAlignment="1">
      <alignment horizontal="center"/>
    </xf>
    <xf numFmtId="0" fontId="0" fillId="0" borderId="7" xfId="0" applyBorder="1" applyAlignment="1">
      <alignment horizontal="center" vertical="center"/>
    </xf>
    <xf numFmtId="0" fontId="0" fillId="0" borderId="1" xfId="0" applyBorder="1" applyAlignment="1">
      <alignment vertic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49" fontId="8" fillId="3" borderId="2" xfId="1" applyNumberFormat="1" applyFont="1" applyFill="1" applyBorder="1" applyAlignment="1">
      <alignment horizontal="left" vertical="center" wrapText="1"/>
    </xf>
    <xf numFmtId="49" fontId="8" fillId="3" borderId="3" xfId="1" applyNumberFormat="1" applyFont="1" applyFill="1" applyBorder="1" applyAlignment="1">
      <alignment horizontal="left" vertical="center" wrapText="1"/>
    </xf>
    <xf numFmtId="49" fontId="8" fillId="3" borderId="4" xfId="1" applyNumberFormat="1" applyFont="1" applyFill="1" applyBorder="1" applyAlignment="1">
      <alignment horizontal="left" vertical="center" wrapText="1"/>
    </xf>
    <xf numFmtId="0" fontId="0" fillId="0" borderId="7" xfId="0" applyBorder="1" applyAlignment="1">
      <alignment horizontal="center"/>
    </xf>
    <xf numFmtId="0" fontId="0" fillId="3" borderId="2" xfId="0" applyFill="1" applyBorder="1" applyAlignment="1">
      <alignment horizontal="center"/>
    </xf>
    <xf numFmtId="0" fontId="0" fillId="3" borderId="4" xfId="0" applyFill="1" applyBorder="1" applyAlignment="1">
      <alignment horizontal="center"/>
    </xf>
    <xf numFmtId="0" fontId="0" fillId="3" borderId="3" xfId="0" applyFill="1" applyBorder="1" applyAlignment="1">
      <alignment horizontal="center"/>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3" borderId="4" xfId="0" applyFill="1" applyBorder="1" applyAlignment="1">
      <alignment horizontal="left" vertical="center" wrapText="1"/>
    </xf>
    <xf numFmtId="49" fontId="5" fillId="3" borderId="2" xfId="0" applyNumberFormat="1" applyFont="1" applyFill="1" applyBorder="1" applyAlignment="1">
      <alignment horizontal="left" vertical="center" wrapText="1"/>
    </xf>
    <xf numFmtId="49" fontId="0" fillId="3" borderId="1" xfId="0" applyNumberFormat="1" applyFill="1" applyBorder="1" applyAlignment="1">
      <alignment horizontal="left" wrapText="1"/>
    </xf>
    <xf numFmtId="0" fontId="0" fillId="3" borderId="1" xfId="0" applyFill="1" applyBorder="1" applyAlignment="1">
      <alignment horizontal="left" wrapText="1"/>
    </xf>
    <xf numFmtId="0" fontId="0" fillId="0" borderId="7" xfId="0" applyBorder="1" applyAlignment="1">
      <alignment horizontal="center" vertical="center"/>
    </xf>
    <xf numFmtId="49" fontId="0" fillId="3" borderId="2" xfId="0" applyNumberFormat="1" applyFill="1" applyBorder="1" applyAlignment="1">
      <alignment horizontal="left" vertical="center" wrapText="1"/>
    </xf>
    <xf numFmtId="49" fontId="3" fillId="3" borderId="2" xfId="1" applyNumberFormat="1" applyFont="1" applyFill="1" applyBorder="1" applyAlignment="1">
      <alignment horizontal="left" vertical="center" wrapText="1"/>
    </xf>
    <xf numFmtId="49" fontId="3" fillId="3" borderId="3" xfId="1" applyNumberFormat="1" applyFont="1" applyFill="1" applyBorder="1" applyAlignment="1">
      <alignment horizontal="left" vertical="center" wrapText="1"/>
    </xf>
    <xf numFmtId="49" fontId="3" fillId="3" borderId="4" xfId="1" applyNumberFormat="1" applyFont="1" applyFill="1" applyBorder="1" applyAlignment="1">
      <alignment horizontal="left" vertical="center" wrapText="1"/>
    </xf>
    <xf numFmtId="49" fontId="3" fillId="3" borderId="1" xfId="1" applyNumberFormat="1" applyFont="1" applyFill="1" applyBorder="1" applyAlignment="1">
      <alignment horizontal="left" vertical="center" wrapText="1"/>
    </xf>
    <xf numFmtId="49" fontId="6" fillId="3" borderId="2" xfId="1" applyNumberFormat="1" applyFont="1" applyFill="1" applyBorder="1" applyAlignment="1">
      <alignment horizontal="left" vertical="center" wrapText="1"/>
    </xf>
    <xf numFmtId="49" fontId="6" fillId="3" borderId="3" xfId="1" applyNumberFormat="1" applyFont="1" applyFill="1" applyBorder="1" applyAlignment="1">
      <alignment horizontal="left" vertical="center" wrapText="1"/>
    </xf>
    <xf numFmtId="49" fontId="6" fillId="3" borderId="4" xfId="1" applyNumberFormat="1" applyFont="1" applyFill="1" applyBorder="1" applyAlignment="1">
      <alignment horizontal="left" vertical="center" wrapText="1"/>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cellXfs>
  <cellStyles count="3">
    <cellStyle name="Normalny" xfId="0" builtinId="0"/>
    <cellStyle name="Normalny 2" xfId="1" xr:uid="{EF58D46F-9688-4835-BF27-58D95A37E476}"/>
    <cellStyle name="Normalny 3" xfId="2" xr:uid="{DFA3DA93-E7C5-41A4-860F-5EFDAE91A4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ksandra%20M/Desktop/przetargi%20i%20zapytania%20ofertowe/M-233-12-2020%20-%20Jednoraz&#243;wka/Opis_przedmiotu_zmi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danie 1 - poj. na odpady med."/>
      <sheetName val="Zadanie 2 - cewniki"/>
      <sheetName val="Zadanie 2A - cewnik Foley'a "/>
      <sheetName val="Zadanie 3 - Rękawiczki nitrylow"/>
      <sheetName val="Zadanie 3B - Rękawiczki winyl."/>
      <sheetName val="Zadanie 3A - Rękawiczki chirurg"/>
      <sheetName val="Zadanie 4 - Dreny"/>
      <sheetName val="Zadanie 5 - żel EKG"/>
      <sheetName val="Zadanie 6 - zestawy zabiegowe"/>
      <sheetName val="Zadanie 7 - testy ureazowe"/>
      <sheetName val="Zadanie 8 - jedn. art. ginekol."/>
      <sheetName val="Zadanie 9 - szczotki chirurg"/>
      <sheetName val="Zadanie 10 - akcesoria laryng"/>
      <sheetName val="Zadanie 11 - zestaw do biopsji "/>
      <sheetName val="Zadanie 12 - szkiełka mikros"/>
      <sheetName val="Zadanie 13 - worki do moczu"/>
      <sheetName val="Zadanie 14 - przedłużacz do pom"/>
      <sheetName val="Zadanie 15 - igły do termolezji"/>
      <sheetName val=" Zadanie 16 -Osłona na przewod"/>
      <sheetName val="Zadanie 17 - osłona na USG"/>
      <sheetName val="Zadanie 18 - Papier do EKG, KTG"/>
      <sheetName val="Zadanie 19 - podkłady jednorazo"/>
      <sheetName val="Zadanie 19 A- Podkłady jednoraz"/>
      <sheetName val="Zadanie 20 - Fartuchy"/>
      <sheetName val="Zadanie 20 A - Czepki med."/>
      <sheetName val="Zadanie 20 B-Maski chirurg"/>
      <sheetName val="Zadanie 21 - serwety operacyjne"/>
      <sheetName val="Zadanie 22 - aparaty infuzyjne"/>
      <sheetName val="Zadanie 23 - nici chirurgiczne"/>
      <sheetName val="Zadanie 24 - nici chirurgiczne"/>
      <sheetName val="Zadanie 25 - nici chirurgiczne"/>
      <sheetName val="Zadanie 26 - nici chirurgiczne"/>
      <sheetName val="Zadanie 27 - siatka przepuklin"/>
      <sheetName val="Zadanie 28 - zgłębnik żołądkowy"/>
      <sheetName val="Zadanie 29 - Elektrody do EKG"/>
      <sheetName val="Zadanie 30 - błony RTG"/>
      <sheetName val=" Zadanie 31 - odczynniki RTG"/>
      <sheetName val="Zadanie 32 - obłożenia chirurgi"/>
      <sheetName val="Zadanie 32 A - Zestaw chirurgic"/>
      <sheetName val="Zadanie 33 - Materiały sanitarn"/>
      <sheetName val="Zadanie 34 - Ochraniacze na obu"/>
      <sheetName val="Zadanie 35 - Kieliszki na leki"/>
      <sheetName val="Zadanie 36 - Fartuch fizelinowy"/>
      <sheetName val="Zadanie 37- opaska pacjenta"/>
      <sheetName val="Zadanie 38 - Fartuch foliowy"/>
      <sheetName val="Zadanie 39 - Czepki medyczne"/>
      <sheetName val="Zadanie 40 - Koszula pacjenta"/>
      <sheetName val="Zadanie 41 - Spodnie do kolonos"/>
      <sheetName val="Zadanie 42 - Śliniaki"/>
      <sheetName val="Zadanie 43- maszynki do golenia"/>
      <sheetName val="Zad. 44 -zestaw do inhalacji"/>
      <sheetName val="Zad 45 -maski do pod tlen"/>
      <sheetName val="46 -maski do ambu"/>
      <sheetName val="Zadanie 47 - rurka ust-gard"/>
      <sheetName val="Zadanie 48 - rurki tracheostomi"/>
      <sheetName val="Zadanie 49- rurki int"/>
      <sheetName val="Zadanie 49A - Maski krtaniowa"/>
      <sheetName val="Zadanie - 50 zatyczki do cewnik"/>
      <sheetName val=" Zadanie - 51 wkłady do ssaka"/>
      <sheetName val="Zadanie 52 -Art.higieniczne jed"/>
      <sheetName val="Zadanie 53 - pieluchomajtki"/>
      <sheetName val="Zadanie 54 -Pieluchomajtki XL"/>
      <sheetName val="Zadanie 55 - Nakłuwacze"/>
      <sheetName val="Zadanie 56 strzykawki 20ml"/>
      <sheetName val="Zadanie 57 - Pościel jednorazow"/>
      <sheetName val="Zadanie 58 - Materiały do respi"/>
      <sheetName val="Zadanie 59 - Igła do znieczuleń"/>
      <sheetName val="Zadanie 60-prep. do badań cytol"/>
      <sheetName val="Zadanie 61- Pęseta jednoraz"/>
      <sheetName val="Zadanie 62- Woda do tlenu"/>
      <sheetName val="Zadanie 63- Opaska"/>
      <sheetName val="Zadanie 64- Koreczki luer"/>
      <sheetName val="Zadanie 65-Opatrunki pod rurkę"/>
      <sheetName val="Zadanie 66 - Dreny do ssaka"/>
      <sheetName val="Zadanie 67 Wkłady do ssaka"/>
      <sheetName val="Zadanie 68 Wkłady do ssaka"/>
      <sheetName val="Zadanie 69 - Opatrunki do fiksa"/>
    </sheetNames>
    <sheetDataSet>
      <sheetData sheetId="0"/>
      <sheetData sheetId="1"/>
      <sheetData sheetId="2"/>
      <sheetData sheetId="3"/>
      <sheetData sheetId="4"/>
      <sheetData sheetId="5"/>
      <sheetData sheetId="6">
        <row r="9">
          <cell r="A9" t="str">
            <v>Dren typu Redona wykonany z medycznej odmiany PCV o optymalnym współczynniku twardości, zapewniającym drożność drenu przy jednoczesnym zachowaniu wysokiego stopnia atraumatyczności,  naprzemienna perforacja o długości 15 cm zapobiegająca aspiracji i wrastaniu tkanek, specjalnie wyprofilowane atraumatyczne otwory drenujące, miękkie zakończenie drenu, pasek kontrastujący w RTG na całej długości drenu, trzystopniowy (co 1 cm) czytnik głębokości w odległości 5 cm od zakończenia perforacji, umożliwiający dokładną identyfikację położenia drenu, długość 800 mm, wolny od DEHP, sterylny, opakowanie podwójne - zewnetrzne papier - folia, wewnętrzne folia. Dreny pakowane na prosto.</v>
          </cell>
        </row>
      </sheetData>
      <sheetData sheetId="7">
        <row r="7">
          <cell r="A7" t="str">
            <v>Żel do EKG w miękkim opakowaniu, przewodzący prąd elektryczny, nie barwiący, posiadający neutralny odczyn pH, przeznaczony do rejestracji krzywej EKG (zwłaszcza rejestracji 24-godzinnego zapisu EKG metodą Holtera).</v>
          </cell>
        </row>
        <row r="11">
          <cell r="A11" t="str">
            <v xml:space="preserve">Żel transmisyjny, przeznaczony do diagnostyki (USG,KTG) i terapii ultrasonograficznej (UD). Do stosowania ze wszystkimi typami głowic ultrasonograficznych (sektorowe, matrycowe, liniowe i convex) oraz w nowych rodzajach obrazowania (3D/4D, tryby dopplerowski, obrazowanie harmoniczne i trapezoidalne, elastografia).
Posiada neutralny dla skóry odczyn pH, preparat na bazie wody, nie zawiera soli, przeznaczony do stosowania zewnętrznego.
</v>
          </cell>
        </row>
      </sheetData>
      <sheetData sheetId="8">
        <row r="7">
          <cell r="A7" t="str">
            <v xml:space="preserve">Zestaw do zmiany opatrunków. Jałowy materiał gotowy do natychmiastowego zastosowania.Zestaw powinien zawierać minimum:
- kompresy gazowe 8 warstwowe 7,5cm x 7,5cm
- pęseta plastikową jednorazowego użytku 
- tupfery gazowe kule 20cm x 20cm </v>
          </cell>
        </row>
        <row r="11">
          <cell r="A11" t="str">
            <v>Zestaw do usuwania szwów. Jałowy materiał gotowy do natychmiastowego zastosowania. Zestaw powinien zawierać minimum:
- tampony (tupfery) włókninowe;
- pęseta anatomiczna plastikowa 
- ostrze - skalpel 6,5 cm (zapakowane).</v>
          </cell>
        </row>
        <row r="15">
          <cell r="A15" t="str">
            <v xml:space="preserve">Zestaw do cewnikowania. Jałowy materiał gotowy do natychmiastowego zastosowania. Zestaw powinien zawierać minimum:
- tupfery- kule z gazy 17-nitkowej, 20cm x 20cm,
- serweta z laminatu FB, 50cm x 60cm,
- serweta z laminatu FB z nacięciem i otworem o średnicy 5cm, 50cm x 50cm, 
- pęseta plastikowa,
- miska nerkowata.
- żel do znieczulenia
</v>
          </cell>
        </row>
      </sheetData>
      <sheetData sheetId="9"/>
      <sheetData sheetId="10"/>
      <sheetData sheetId="11"/>
      <sheetData sheetId="12"/>
      <sheetData sheetId="13"/>
      <sheetData sheetId="14"/>
      <sheetData sheetId="15"/>
      <sheetData sheetId="16"/>
      <sheetData sheetId="17"/>
      <sheetData sheetId="18"/>
      <sheetData sheetId="19"/>
      <sheetData sheetId="20">
        <row r="7">
          <cell r="A7" t="str">
            <v>Papier termiczny, do aparatu EKG, charakterystyka powierzchni papieru: nadruk w postaci czerwonej kratki.</v>
          </cell>
        </row>
        <row r="13">
          <cell r="A13" t="str">
            <v>Papier termiczny, do aparatu KTG BISTOS BT-350 Dual LCD,  rozmiar 152 mm x 90 mm x 160, składanka, zapis termiczny, charakterystyka powierzchni papieru: nadruk w postaci czerwonej kratki. Papier nadrukowany w skali FHR 50 - 210 bpm.</v>
          </cell>
        </row>
        <row r="17">
          <cell r="A17" t="str">
            <v>Termoczuły papier przeznaczony do czarno-białych videoprinterów firmy SONY</v>
          </cell>
        </row>
      </sheetData>
      <sheetData sheetId="21"/>
      <sheetData sheetId="22">
        <row r="6">
          <cell r="A6" t="str">
            <v xml:space="preserve"> Jednorazowy podkład w rolce, wykonany z dwóch warstw celulozy, podfoliowany. W kolorze niebieskim, perforacja co 50 cm.</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16223-6CE3-427C-A752-32F9B5C661B4}">
  <dimension ref="A2:L12"/>
  <sheetViews>
    <sheetView view="pageBreakPreview" zoomScale="60" zoomScaleNormal="100" workbookViewId="0">
      <selection activeCell="C12" sqref="C12"/>
    </sheetView>
  </sheetViews>
  <sheetFormatPr defaultRowHeight="15" x14ac:dyDescent="0.25"/>
  <cols>
    <col min="2" max="2" width="15.42578125" customWidth="1"/>
    <col min="4" max="4" width="11.7109375" customWidth="1"/>
    <col min="5" max="5" width="13.140625" customWidth="1"/>
    <col min="12" max="12" width="14" customWidth="1"/>
  </cols>
  <sheetData>
    <row r="2" spans="1:12" x14ac:dyDescent="0.25">
      <c r="B2" s="66" t="s">
        <v>91</v>
      </c>
      <c r="C2" s="67"/>
    </row>
    <row r="4" spans="1:12" x14ac:dyDescent="0.25">
      <c r="A4" s="55"/>
      <c r="B4" s="59" t="s">
        <v>85</v>
      </c>
      <c r="C4" s="60"/>
      <c r="D4" s="60"/>
      <c r="E4" s="60"/>
      <c r="F4" s="60"/>
      <c r="G4" s="60"/>
      <c r="H4" s="60"/>
      <c r="I4" s="60"/>
      <c r="J4" s="60"/>
      <c r="K4" s="61"/>
    </row>
    <row r="5" spans="1:12" x14ac:dyDescent="0.25">
      <c r="A5" s="55"/>
      <c r="B5" s="56"/>
      <c r="C5" s="56"/>
      <c r="D5" s="56"/>
      <c r="E5" s="56"/>
      <c r="F5" s="56"/>
      <c r="G5" s="56"/>
      <c r="H5" s="56"/>
      <c r="I5" s="56"/>
      <c r="J5" s="56"/>
      <c r="K5" s="56"/>
    </row>
    <row r="6" spans="1:12" ht="38.25" x14ac:dyDescent="0.25">
      <c r="A6" s="44" t="s">
        <v>0</v>
      </c>
      <c r="B6" s="45" t="s">
        <v>1</v>
      </c>
      <c r="C6" s="45" t="s">
        <v>117</v>
      </c>
      <c r="D6" s="44" t="s">
        <v>2</v>
      </c>
      <c r="E6" s="45" t="s">
        <v>3</v>
      </c>
      <c r="F6" s="45" t="s">
        <v>79</v>
      </c>
      <c r="G6" s="45" t="s">
        <v>80</v>
      </c>
      <c r="H6" s="45" t="s">
        <v>6</v>
      </c>
      <c r="I6" s="45" t="s">
        <v>7</v>
      </c>
      <c r="J6" s="44" t="s">
        <v>8</v>
      </c>
      <c r="K6" s="46" t="s">
        <v>9</v>
      </c>
      <c r="L6" s="4" t="s">
        <v>10</v>
      </c>
    </row>
    <row r="7" spans="1:12" ht="112.5" customHeight="1" x14ac:dyDescent="0.25">
      <c r="A7" s="62" t="s">
        <v>86</v>
      </c>
      <c r="B7" s="63"/>
      <c r="C7" s="63"/>
      <c r="D7" s="63"/>
      <c r="E7" s="63"/>
      <c r="F7" s="63"/>
      <c r="G7" s="63"/>
      <c r="H7" s="63"/>
      <c r="I7" s="63"/>
      <c r="J7" s="63"/>
      <c r="K7" s="63"/>
      <c r="L7" s="64"/>
    </row>
    <row r="8" spans="1:12" ht="77.25" x14ac:dyDescent="0.25">
      <c r="A8" s="7">
        <v>1</v>
      </c>
      <c r="B8" s="47" t="s">
        <v>87</v>
      </c>
      <c r="C8" s="48">
        <v>750</v>
      </c>
      <c r="D8" s="7" t="s">
        <v>18</v>
      </c>
      <c r="E8" s="7"/>
      <c r="F8" s="27"/>
      <c r="G8" s="27"/>
      <c r="H8" s="25">
        <f>F8*C8</f>
        <v>0</v>
      </c>
      <c r="I8" s="7"/>
      <c r="J8" s="25">
        <f>K8-H8</f>
        <v>0</v>
      </c>
      <c r="K8" s="25">
        <f>G8*C8</f>
        <v>0</v>
      </c>
      <c r="L8" s="7"/>
    </row>
    <row r="9" spans="1:12" ht="77.25" x14ac:dyDescent="0.25">
      <c r="A9" s="7">
        <v>2</v>
      </c>
      <c r="B9" s="47" t="s">
        <v>88</v>
      </c>
      <c r="C9" s="48">
        <v>1500</v>
      </c>
      <c r="D9" s="7" t="s">
        <v>18</v>
      </c>
      <c r="E9" s="49"/>
      <c r="F9" s="27"/>
      <c r="G9" s="27"/>
      <c r="H9" s="25">
        <f t="shared" ref="H9:H11" si="0">F9*C9</f>
        <v>0</v>
      </c>
      <c r="I9" s="49"/>
      <c r="J9" s="25">
        <f t="shared" ref="J9:J11" si="1">K9-H9</f>
        <v>0</v>
      </c>
      <c r="K9" s="25">
        <f t="shared" ref="K9:K11" si="2">G9*C9</f>
        <v>0</v>
      </c>
      <c r="L9" s="49"/>
    </row>
    <row r="10" spans="1:12" ht="77.25" x14ac:dyDescent="0.25">
      <c r="A10" s="7">
        <v>3</v>
      </c>
      <c r="B10" s="47" t="s">
        <v>89</v>
      </c>
      <c r="C10" s="48">
        <v>1500</v>
      </c>
      <c r="D10" s="7" t="s">
        <v>18</v>
      </c>
      <c r="E10" s="49"/>
      <c r="F10" s="27"/>
      <c r="G10" s="27"/>
      <c r="H10" s="25">
        <f t="shared" si="0"/>
        <v>0</v>
      </c>
      <c r="I10" s="49"/>
      <c r="J10" s="25">
        <f t="shared" si="1"/>
        <v>0</v>
      </c>
      <c r="K10" s="25">
        <f t="shared" si="2"/>
        <v>0</v>
      </c>
      <c r="L10" s="49"/>
    </row>
    <row r="11" spans="1:12" ht="77.25" x14ac:dyDescent="0.25">
      <c r="A11" s="7">
        <v>4</v>
      </c>
      <c r="B11" s="50" t="s">
        <v>90</v>
      </c>
      <c r="C11" s="51">
        <v>150</v>
      </c>
      <c r="D11" s="7" t="s">
        <v>18</v>
      </c>
      <c r="E11" s="49"/>
      <c r="F11" s="27"/>
      <c r="G11" s="27"/>
      <c r="H11" s="25">
        <f t="shared" si="0"/>
        <v>0</v>
      </c>
      <c r="I11" s="49"/>
      <c r="J11" s="25">
        <f t="shared" si="1"/>
        <v>0</v>
      </c>
      <c r="K11" s="25">
        <f t="shared" si="2"/>
        <v>0</v>
      </c>
      <c r="L11" s="49"/>
    </row>
    <row r="12" spans="1:12" x14ac:dyDescent="0.25">
      <c r="A12" s="65" t="s">
        <v>15</v>
      </c>
      <c r="B12" s="65"/>
      <c r="C12" s="52"/>
      <c r="D12" s="43" t="s">
        <v>16</v>
      </c>
      <c r="E12" s="52" t="s">
        <v>16</v>
      </c>
      <c r="F12" s="52" t="s">
        <v>16</v>
      </c>
      <c r="G12" s="52" t="s">
        <v>16</v>
      </c>
      <c r="H12" s="53">
        <f>SUM(H8:H11)</f>
        <v>0</v>
      </c>
      <c r="I12" s="52"/>
      <c r="J12" s="53">
        <f>SUM(J8:J11)</f>
        <v>0</v>
      </c>
      <c r="K12" s="53">
        <f>SUM(K8:K11)</f>
        <v>0</v>
      </c>
      <c r="L12" s="54"/>
    </row>
  </sheetData>
  <mergeCells count="4">
    <mergeCell ref="B4:K4"/>
    <mergeCell ref="A7:L7"/>
    <mergeCell ref="A12:B12"/>
    <mergeCell ref="B2:C2"/>
  </mergeCells>
  <pageMargins left="0.7" right="0.7" top="0.75" bottom="0.75" header="0.3" footer="0.3"/>
  <pageSetup paperSize="9" scale="69" orientation="portrait" r:id="rId1"/>
  <headerFooter>
    <oddHeader>&amp;LSP ZOZ MSWiA w Koszalinie
ul. Szpitalna 2, 75-720 Koszalin&amp;RZałącznik nr 2</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443E-6C7C-45EC-9597-9445F52371A7}">
  <dimension ref="A2:N9"/>
  <sheetViews>
    <sheetView view="pageBreakPreview" zoomScale="60" zoomScaleNormal="100" workbookViewId="0">
      <selection activeCell="C6" sqref="C6"/>
    </sheetView>
  </sheetViews>
  <sheetFormatPr defaultRowHeight="15" x14ac:dyDescent="0.25"/>
  <cols>
    <col min="2" max="2" width="10.28515625" customWidth="1"/>
  </cols>
  <sheetData>
    <row r="2" spans="1:14" x14ac:dyDescent="0.25">
      <c r="B2" s="66" t="s">
        <v>100</v>
      </c>
      <c r="C2" s="67"/>
    </row>
    <row r="4" spans="1:14" x14ac:dyDescent="0.25">
      <c r="B4" s="66" t="s">
        <v>52</v>
      </c>
      <c r="C4" s="68"/>
      <c r="D4" s="68"/>
      <c r="E4" s="68"/>
      <c r="F4" s="68"/>
      <c r="G4" s="68"/>
      <c r="H4" s="68"/>
      <c r="I4" s="68"/>
      <c r="J4" s="68"/>
      <c r="K4" s="67"/>
    </row>
    <row r="6" spans="1:14" ht="63.75" x14ac:dyDescent="0.25">
      <c r="A6" s="1" t="s">
        <v>0</v>
      </c>
      <c r="B6" s="2" t="s">
        <v>1</v>
      </c>
      <c r="C6" s="2" t="s">
        <v>117</v>
      </c>
      <c r="D6" s="1" t="s">
        <v>2</v>
      </c>
      <c r="E6" s="2" t="s">
        <v>3</v>
      </c>
      <c r="F6" s="1" t="s">
        <v>4</v>
      </c>
      <c r="G6" s="2" t="s">
        <v>83</v>
      </c>
      <c r="H6" s="2" t="s">
        <v>6</v>
      </c>
      <c r="I6" s="2" t="s">
        <v>7</v>
      </c>
      <c r="J6" s="1" t="s">
        <v>8</v>
      </c>
      <c r="K6" s="3" t="s">
        <v>9</v>
      </c>
      <c r="L6" s="4" t="s">
        <v>10</v>
      </c>
    </row>
    <row r="7" spans="1:14" ht="33.75" customHeight="1" x14ac:dyDescent="0.25">
      <c r="A7" s="82" t="s">
        <v>55</v>
      </c>
      <c r="B7" s="83"/>
      <c r="C7" s="83"/>
      <c r="D7" s="83"/>
      <c r="E7" s="83"/>
      <c r="F7" s="83"/>
      <c r="G7" s="83"/>
      <c r="H7" s="83"/>
      <c r="I7" s="83"/>
      <c r="J7" s="83"/>
      <c r="K7" s="83"/>
      <c r="L7" s="83"/>
      <c r="M7" s="19"/>
      <c r="N7" s="20"/>
    </row>
    <row r="8" spans="1:14" ht="30" x14ac:dyDescent="0.25">
      <c r="A8" s="7">
        <v>1</v>
      </c>
      <c r="B8" s="17" t="s">
        <v>53</v>
      </c>
      <c r="C8" s="7">
        <v>750</v>
      </c>
      <c r="D8" s="7" t="s">
        <v>54</v>
      </c>
      <c r="E8" s="7"/>
      <c r="F8" s="7"/>
      <c r="G8" s="27"/>
      <c r="H8" s="25">
        <f>F8*C8</f>
        <v>0</v>
      </c>
      <c r="I8" s="7"/>
      <c r="J8" s="25">
        <f>K8-H8</f>
        <v>0</v>
      </c>
      <c r="K8" s="25">
        <f>G8*C8</f>
        <v>0</v>
      </c>
      <c r="L8" s="7"/>
    </row>
    <row r="9" spans="1:14" x14ac:dyDescent="0.25">
      <c r="A9" s="80" t="s">
        <v>15</v>
      </c>
      <c r="B9" s="80"/>
      <c r="C9" s="8"/>
      <c r="D9" s="8" t="s">
        <v>16</v>
      </c>
      <c r="E9" s="8" t="s">
        <v>16</v>
      </c>
      <c r="F9" s="8" t="s">
        <v>16</v>
      </c>
      <c r="G9" s="8" t="s">
        <v>16</v>
      </c>
      <c r="H9" s="26">
        <f>H8</f>
        <v>0</v>
      </c>
      <c r="I9" s="8" t="s">
        <v>16</v>
      </c>
      <c r="J9" s="26">
        <f>J8</f>
        <v>0</v>
      </c>
      <c r="K9" s="26">
        <f>K8</f>
        <v>0</v>
      </c>
      <c r="L9" s="8" t="s">
        <v>16</v>
      </c>
    </row>
  </sheetData>
  <mergeCells count="4">
    <mergeCell ref="B4:K4"/>
    <mergeCell ref="A7:L7"/>
    <mergeCell ref="A9:B9"/>
    <mergeCell ref="B2:C2"/>
  </mergeCells>
  <pageMargins left="0.7" right="0.7" top="0.75" bottom="0.75" header="0.3" footer="0.3"/>
  <pageSetup paperSize="9" scale="79" orientation="portrait" r:id="rId1"/>
  <colBreaks count="1" manualBreakCount="1">
    <brk id="1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6719E-E1F6-4F0B-B415-67B6C752BF2B}">
  <dimension ref="A2:N12"/>
  <sheetViews>
    <sheetView tabSelected="1" view="pageLayout" zoomScaleNormal="100" workbookViewId="0">
      <selection activeCell="G60" sqref="G60"/>
    </sheetView>
  </sheetViews>
  <sheetFormatPr defaultRowHeight="15" x14ac:dyDescent="0.25"/>
  <cols>
    <col min="4" max="4" width="11.85546875" customWidth="1"/>
    <col min="5" max="5" width="13.28515625" customWidth="1"/>
    <col min="12" max="12" width="11.5703125" customWidth="1"/>
  </cols>
  <sheetData>
    <row r="2" spans="1:14" x14ac:dyDescent="0.25">
      <c r="B2" s="66" t="s">
        <v>101</v>
      </c>
      <c r="C2" s="67"/>
    </row>
    <row r="4" spans="1:14" x14ac:dyDescent="0.25">
      <c r="B4" s="66" t="s">
        <v>56</v>
      </c>
      <c r="C4" s="68"/>
      <c r="D4" s="68"/>
      <c r="E4" s="68"/>
      <c r="F4" s="68"/>
      <c r="G4" s="68"/>
      <c r="H4" s="68"/>
      <c r="I4" s="68"/>
      <c r="J4" s="68"/>
      <c r="K4" s="67"/>
    </row>
    <row r="6" spans="1:14" ht="38.25" x14ac:dyDescent="0.25">
      <c r="A6" s="1" t="s">
        <v>0</v>
      </c>
      <c r="B6" s="2" t="s">
        <v>1</v>
      </c>
      <c r="C6" s="2" t="s">
        <v>117</v>
      </c>
      <c r="D6" s="1" t="s">
        <v>2</v>
      </c>
      <c r="E6" s="2" t="s">
        <v>3</v>
      </c>
      <c r="F6" s="1" t="s">
        <v>4</v>
      </c>
      <c r="G6" s="2" t="s">
        <v>83</v>
      </c>
      <c r="H6" s="2" t="s">
        <v>6</v>
      </c>
      <c r="I6" s="2" t="s">
        <v>7</v>
      </c>
      <c r="J6" s="1" t="s">
        <v>8</v>
      </c>
      <c r="K6" s="3" t="s">
        <v>9</v>
      </c>
      <c r="L6" s="4" t="s">
        <v>10</v>
      </c>
    </row>
    <row r="7" spans="1:14" ht="84.75" customHeight="1" x14ac:dyDescent="0.25">
      <c r="A7" s="86" t="s">
        <v>57</v>
      </c>
      <c r="B7" s="87"/>
      <c r="C7" s="87"/>
      <c r="D7" s="87"/>
      <c r="E7" s="87"/>
      <c r="F7" s="87"/>
      <c r="G7" s="87"/>
      <c r="H7" s="87"/>
      <c r="I7" s="87"/>
      <c r="J7" s="87"/>
      <c r="K7" s="87"/>
      <c r="L7" s="88"/>
      <c r="M7" s="19"/>
      <c r="N7" s="20"/>
    </row>
    <row r="8" spans="1:14" ht="19.5" customHeight="1" x14ac:dyDescent="0.25">
      <c r="A8" s="7">
        <v>1</v>
      </c>
      <c r="B8" s="32" t="s">
        <v>11</v>
      </c>
      <c r="C8" s="7">
        <v>35</v>
      </c>
      <c r="D8" s="7" t="s">
        <v>54</v>
      </c>
      <c r="E8" s="7"/>
      <c r="F8" s="27"/>
      <c r="G8" s="27"/>
      <c r="H8" s="25">
        <f>F8*C8</f>
        <v>0</v>
      </c>
      <c r="I8" s="7"/>
      <c r="J8" s="25">
        <f>K8-H8</f>
        <v>0</v>
      </c>
      <c r="K8" s="25">
        <f>G8*C8</f>
        <v>0</v>
      </c>
      <c r="L8" s="7"/>
    </row>
    <row r="9" spans="1:14" x14ac:dyDescent="0.25">
      <c r="A9" s="8">
        <v>2</v>
      </c>
      <c r="B9" s="33" t="s">
        <v>12</v>
      </c>
      <c r="C9" s="8">
        <v>75</v>
      </c>
      <c r="D9" s="7" t="s">
        <v>54</v>
      </c>
      <c r="E9" s="8"/>
      <c r="F9" s="27"/>
      <c r="G9" s="27"/>
      <c r="H9" s="25">
        <f t="shared" ref="H9:H11" si="0">F9*C9</f>
        <v>0</v>
      </c>
      <c r="I9" s="8"/>
      <c r="J9" s="25">
        <f t="shared" ref="J9:J10" si="1">K9-H9</f>
        <v>0</v>
      </c>
      <c r="K9" s="25">
        <f t="shared" ref="K9:K11" si="2">G9*C9</f>
        <v>0</v>
      </c>
      <c r="L9" s="8"/>
    </row>
    <row r="10" spans="1:14" x14ac:dyDescent="0.25">
      <c r="A10" s="8">
        <v>3</v>
      </c>
      <c r="B10" s="33" t="s">
        <v>13</v>
      </c>
      <c r="C10" s="8">
        <v>10</v>
      </c>
      <c r="D10" s="7" t="s">
        <v>54</v>
      </c>
      <c r="E10" s="8"/>
      <c r="F10" s="27"/>
      <c r="G10" s="27"/>
      <c r="H10" s="25">
        <f t="shared" si="0"/>
        <v>0</v>
      </c>
      <c r="I10" s="8"/>
      <c r="J10" s="25">
        <f t="shared" si="1"/>
        <v>0</v>
      </c>
      <c r="K10" s="25">
        <f t="shared" si="2"/>
        <v>0</v>
      </c>
      <c r="L10" s="8"/>
    </row>
    <row r="11" spans="1:14" x14ac:dyDescent="0.25">
      <c r="A11" s="8">
        <v>4</v>
      </c>
      <c r="B11" s="33" t="s">
        <v>14</v>
      </c>
      <c r="C11" s="8">
        <v>35</v>
      </c>
      <c r="D11" s="7" t="s">
        <v>54</v>
      </c>
      <c r="E11" s="8"/>
      <c r="F11" s="27"/>
      <c r="G11" s="27"/>
      <c r="H11" s="25">
        <f t="shared" si="0"/>
        <v>0</v>
      </c>
      <c r="I11" s="8"/>
      <c r="J11" s="25">
        <f>K11-H11</f>
        <v>0</v>
      </c>
      <c r="K11" s="25">
        <f t="shared" si="2"/>
        <v>0</v>
      </c>
      <c r="L11" s="8"/>
    </row>
    <row r="12" spans="1:14" x14ac:dyDescent="0.25">
      <c r="A12" s="80" t="s">
        <v>15</v>
      </c>
      <c r="B12" s="80"/>
      <c r="C12" s="8"/>
      <c r="D12" s="8" t="s">
        <v>16</v>
      </c>
      <c r="E12" s="8" t="s">
        <v>16</v>
      </c>
      <c r="F12" s="8" t="s">
        <v>16</v>
      </c>
      <c r="G12" s="8" t="s">
        <v>16</v>
      </c>
      <c r="H12" s="26">
        <f>SUM(H8:H11)</f>
        <v>0</v>
      </c>
      <c r="I12" s="8" t="s">
        <v>16</v>
      </c>
      <c r="J12" s="26">
        <f>SUM(J8:J11)</f>
        <v>0</v>
      </c>
      <c r="K12" s="26">
        <f>SUM(K8:K11)</f>
        <v>0</v>
      </c>
      <c r="L12" s="8" t="s">
        <v>16</v>
      </c>
    </row>
  </sheetData>
  <mergeCells count="4">
    <mergeCell ref="B4:K4"/>
    <mergeCell ref="A7:L7"/>
    <mergeCell ref="A12:B12"/>
    <mergeCell ref="B2:C2"/>
  </mergeCells>
  <pageMargins left="0.7" right="0.7" top="0.75" bottom="0.75" header="0.3" footer="0.3"/>
  <pageSetup paperSize="9" scale="73" orientation="landscape" r:id="rId1"/>
  <headerFooter>
    <oddHeader>&amp;LSP ZOZ MSWiA w Koszalinie
ul. Szpitalna 2, 75-720 Koszalin&amp;RZałącznik nr 2 do SWZ</oddHeader>
    <oddFooter>&amp;L&amp;"-,Kursywa"&amp;10Nr postępowania M-2373-18/2021</oddFooter>
  </headerFooter>
  <colBreaks count="1" manualBreakCount="1">
    <brk id="1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FD60A-C3DF-40AE-B3DD-02ABFB9A3B46}">
  <dimension ref="A2:N9"/>
  <sheetViews>
    <sheetView view="pageBreakPreview" zoomScale="60" zoomScaleNormal="100" workbookViewId="0">
      <selection activeCell="C8" sqref="C8"/>
    </sheetView>
  </sheetViews>
  <sheetFormatPr defaultRowHeight="15" x14ac:dyDescent="0.25"/>
  <cols>
    <col min="4" max="4" width="10.140625" customWidth="1"/>
    <col min="5" max="5" width="12.140625" customWidth="1"/>
    <col min="12" max="12" width="11.7109375" customWidth="1"/>
  </cols>
  <sheetData>
    <row r="2" spans="1:14" x14ac:dyDescent="0.25">
      <c r="B2" s="66" t="s">
        <v>102</v>
      </c>
      <c r="C2" s="67"/>
    </row>
    <row r="4" spans="1:14" x14ac:dyDescent="0.25">
      <c r="B4" s="66" t="s">
        <v>58</v>
      </c>
      <c r="C4" s="68"/>
      <c r="D4" s="68"/>
      <c r="E4" s="68"/>
      <c r="F4" s="68"/>
      <c r="G4" s="68"/>
      <c r="H4" s="68"/>
      <c r="I4" s="68"/>
      <c r="J4" s="68"/>
      <c r="K4" s="67"/>
    </row>
    <row r="6" spans="1:14" ht="38.25" x14ac:dyDescent="0.25">
      <c r="A6" s="1" t="s">
        <v>0</v>
      </c>
      <c r="B6" s="2" t="s">
        <v>1</v>
      </c>
      <c r="C6" s="2" t="s">
        <v>117</v>
      </c>
      <c r="D6" s="1" t="s">
        <v>2</v>
      </c>
      <c r="E6" s="2" t="s">
        <v>3</v>
      </c>
      <c r="F6" s="1" t="s">
        <v>4</v>
      </c>
      <c r="G6" s="2" t="s">
        <v>83</v>
      </c>
      <c r="H6" s="2" t="s">
        <v>6</v>
      </c>
      <c r="I6" s="2" t="s">
        <v>7</v>
      </c>
      <c r="J6" s="1" t="s">
        <v>8</v>
      </c>
      <c r="K6" s="3" t="s">
        <v>9</v>
      </c>
      <c r="L6" s="4" t="s">
        <v>10</v>
      </c>
    </row>
    <row r="7" spans="1:14" ht="113.25" customHeight="1" x14ac:dyDescent="0.25">
      <c r="A7" s="82" t="s">
        <v>59</v>
      </c>
      <c r="B7" s="83"/>
      <c r="C7" s="83"/>
      <c r="D7" s="83"/>
      <c r="E7" s="83"/>
      <c r="F7" s="83"/>
      <c r="G7" s="83"/>
      <c r="H7" s="83"/>
      <c r="I7" s="83"/>
      <c r="J7" s="83"/>
      <c r="K7" s="83"/>
      <c r="L7" s="83"/>
      <c r="M7" s="23"/>
      <c r="N7" s="24"/>
    </row>
    <row r="8" spans="1:14" x14ac:dyDescent="0.25">
      <c r="A8" s="7">
        <v>1</v>
      </c>
      <c r="B8" s="17" t="s">
        <v>14</v>
      </c>
      <c r="C8" s="7">
        <v>750</v>
      </c>
      <c r="D8" s="7" t="s">
        <v>54</v>
      </c>
      <c r="E8" s="7"/>
      <c r="F8" s="7"/>
      <c r="G8" s="7"/>
      <c r="H8" s="25">
        <f>F8*C8</f>
        <v>0</v>
      </c>
      <c r="I8" s="7"/>
      <c r="J8" s="25">
        <f>K8-H8</f>
        <v>0</v>
      </c>
      <c r="K8" s="25">
        <f>G8*C8</f>
        <v>0</v>
      </c>
      <c r="L8" s="7"/>
    </row>
    <row r="9" spans="1:14" x14ac:dyDescent="0.25">
      <c r="A9" s="80" t="s">
        <v>15</v>
      </c>
      <c r="B9" s="80"/>
      <c r="C9" s="8"/>
      <c r="D9" s="8" t="s">
        <v>16</v>
      </c>
      <c r="E9" s="8" t="s">
        <v>16</v>
      </c>
      <c r="F9" s="8" t="s">
        <v>16</v>
      </c>
      <c r="G9" s="8" t="s">
        <v>16</v>
      </c>
      <c r="H9" s="26">
        <f>H8</f>
        <v>0</v>
      </c>
      <c r="I9" s="8" t="s">
        <v>16</v>
      </c>
      <c r="J9" s="26">
        <f>J8</f>
        <v>0</v>
      </c>
      <c r="K9" s="26">
        <f>K8</f>
        <v>0</v>
      </c>
      <c r="L9" s="8" t="s">
        <v>16</v>
      </c>
    </row>
  </sheetData>
  <mergeCells count="4">
    <mergeCell ref="B4:K4"/>
    <mergeCell ref="A7:L7"/>
    <mergeCell ref="A9:B9"/>
    <mergeCell ref="B2:C2"/>
  </mergeCells>
  <pageMargins left="0.7" right="0.7" top="0.75" bottom="0.75" header="0.3" footer="0.3"/>
  <pageSetup paperSize="9" scale="75" orientation="portrait" r:id="rId1"/>
  <colBreaks count="1" manualBreakCount="1">
    <brk id="1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3577F-DDB7-410B-BE12-2D2C0FB79547}">
  <dimension ref="A2:L9"/>
  <sheetViews>
    <sheetView view="pageBreakPreview" zoomScale="60" zoomScaleNormal="100" workbookViewId="0">
      <selection activeCell="C8" sqref="C8"/>
    </sheetView>
  </sheetViews>
  <sheetFormatPr defaultRowHeight="15" x14ac:dyDescent="0.25"/>
  <sheetData>
    <row r="2" spans="1:12" x14ac:dyDescent="0.25">
      <c r="B2" s="66" t="s">
        <v>103</v>
      </c>
      <c r="C2" s="67"/>
    </row>
    <row r="4" spans="1:12" x14ac:dyDescent="0.25">
      <c r="B4" s="66" t="s">
        <v>60</v>
      </c>
      <c r="C4" s="68"/>
      <c r="D4" s="68"/>
      <c r="E4" s="68"/>
      <c r="F4" s="68"/>
      <c r="G4" s="68"/>
      <c r="H4" s="68"/>
      <c r="I4" s="68"/>
      <c r="J4" s="68"/>
      <c r="K4" s="67"/>
    </row>
    <row r="6" spans="1:12" ht="63.75" x14ac:dyDescent="0.25">
      <c r="A6" s="1" t="s">
        <v>0</v>
      </c>
      <c r="B6" s="2" t="s">
        <v>1</v>
      </c>
      <c r="C6" s="2" t="s">
        <v>117</v>
      </c>
      <c r="D6" s="1" t="s">
        <v>2</v>
      </c>
      <c r="E6" s="2" t="s">
        <v>3</v>
      </c>
      <c r="F6" s="1" t="s">
        <v>4</v>
      </c>
      <c r="G6" s="1" t="s">
        <v>5</v>
      </c>
      <c r="H6" s="2" t="s">
        <v>6</v>
      </c>
      <c r="I6" s="2" t="s">
        <v>7</v>
      </c>
      <c r="J6" s="1" t="s">
        <v>8</v>
      </c>
      <c r="K6" s="3" t="s">
        <v>9</v>
      </c>
      <c r="L6" s="4" t="s">
        <v>10</v>
      </c>
    </row>
    <row r="7" spans="1:12" ht="59.25" customHeight="1" x14ac:dyDescent="0.25">
      <c r="A7" s="62" t="s">
        <v>62</v>
      </c>
      <c r="B7" s="63"/>
      <c r="C7" s="63"/>
      <c r="D7" s="63"/>
      <c r="E7" s="63"/>
      <c r="F7" s="63"/>
      <c r="G7" s="63"/>
      <c r="H7" s="63"/>
      <c r="I7" s="63"/>
      <c r="J7" s="63"/>
      <c r="K7" s="63"/>
      <c r="L7" s="63"/>
    </row>
    <row r="8" spans="1:12" ht="30" x14ac:dyDescent="0.25">
      <c r="A8" s="7">
        <v>1</v>
      </c>
      <c r="B8" s="17" t="s">
        <v>61</v>
      </c>
      <c r="C8" s="7">
        <v>30</v>
      </c>
      <c r="D8" s="7" t="s">
        <v>54</v>
      </c>
      <c r="E8" s="7"/>
      <c r="F8" s="7"/>
      <c r="G8" s="7"/>
      <c r="H8" s="25">
        <f>F8*C8</f>
        <v>0</v>
      </c>
      <c r="I8" s="7"/>
      <c r="J8" s="25">
        <f>K8-H8</f>
        <v>0</v>
      </c>
      <c r="K8" s="25">
        <f>G8*C8</f>
        <v>0</v>
      </c>
      <c r="L8" s="7"/>
    </row>
    <row r="9" spans="1:12" x14ac:dyDescent="0.25">
      <c r="A9" s="80" t="s">
        <v>15</v>
      </c>
      <c r="B9" s="80"/>
      <c r="C9" s="8"/>
      <c r="D9" s="8" t="s">
        <v>16</v>
      </c>
      <c r="E9" s="8" t="s">
        <v>16</v>
      </c>
      <c r="F9" s="8" t="s">
        <v>16</v>
      </c>
      <c r="G9" s="8" t="s">
        <v>16</v>
      </c>
      <c r="H9" s="26">
        <f>H8</f>
        <v>0</v>
      </c>
      <c r="I9" s="8" t="s">
        <v>16</v>
      </c>
      <c r="J9" s="26">
        <f>J8</f>
        <v>0</v>
      </c>
      <c r="K9" s="26">
        <f>K8</f>
        <v>0</v>
      </c>
      <c r="L9" s="8" t="s">
        <v>16</v>
      </c>
    </row>
  </sheetData>
  <mergeCells count="4">
    <mergeCell ref="B4:K4"/>
    <mergeCell ref="A7:L7"/>
    <mergeCell ref="A9:B9"/>
    <mergeCell ref="B2:C2"/>
  </mergeCells>
  <pageMargins left="0.7" right="0.7" top="0.75" bottom="0.75" header="0.3" footer="0.3"/>
  <pageSetup paperSize="9"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E6CFA-9964-4E3C-9972-E08B0ED59EBE}">
  <dimension ref="A2:N9"/>
  <sheetViews>
    <sheetView view="pageBreakPreview" zoomScale="60" zoomScaleNormal="100" workbookViewId="0">
      <selection activeCell="C8" sqref="C8"/>
    </sheetView>
  </sheetViews>
  <sheetFormatPr defaultRowHeight="15" x14ac:dyDescent="0.25"/>
  <cols>
    <col min="2" max="2" width="12.85546875" customWidth="1"/>
    <col min="4" max="4" width="10.28515625" customWidth="1"/>
    <col min="5" max="5" width="13.7109375" customWidth="1"/>
    <col min="12" max="12" width="12.85546875" customWidth="1"/>
  </cols>
  <sheetData>
    <row r="2" spans="1:14" x14ac:dyDescent="0.25">
      <c r="B2" s="66" t="s">
        <v>104</v>
      </c>
      <c r="C2" s="67"/>
    </row>
    <row r="4" spans="1:14" x14ac:dyDescent="0.25">
      <c r="B4" s="66" t="s">
        <v>63</v>
      </c>
      <c r="C4" s="68"/>
      <c r="D4" s="68"/>
      <c r="E4" s="68"/>
      <c r="F4" s="68"/>
      <c r="G4" s="68"/>
      <c r="H4" s="68"/>
      <c r="I4" s="68"/>
      <c r="J4" s="68"/>
      <c r="K4" s="67"/>
    </row>
    <row r="6" spans="1:14" ht="38.25" x14ac:dyDescent="0.25">
      <c r="A6" s="1" t="s">
        <v>0</v>
      </c>
      <c r="B6" s="2" t="s">
        <v>1</v>
      </c>
      <c r="C6" s="2" t="s">
        <v>117</v>
      </c>
      <c r="D6" s="1" t="s">
        <v>2</v>
      </c>
      <c r="E6" s="2" t="s">
        <v>3</v>
      </c>
      <c r="F6" s="1" t="s">
        <v>4</v>
      </c>
      <c r="G6" s="2" t="s">
        <v>83</v>
      </c>
      <c r="H6" s="2" t="s">
        <v>6</v>
      </c>
      <c r="I6" s="2" t="s">
        <v>7</v>
      </c>
      <c r="J6" s="1" t="s">
        <v>8</v>
      </c>
      <c r="K6" s="3" t="s">
        <v>9</v>
      </c>
      <c r="L6" s="4" t="s">
        <v>10</v>
      </c>
    </row>
    <row r="7" spans="1:14" ht="75" customHeight="1" x14ac:dyDescent="0.25">
      <c r="A7" s="82" t="s">
        <v>116</v>
      </c>
      <c r="B7" s="83"/>
      <c r="C7" s="83"/>
      <c r="D7" s="83"/>
      <c r="E7" s="83"/>
      <c r="F7" s="83"/>
      <c r="G7" s="83"/>
      <c r="H7" s="83"/>
      <c r="I7" s="83"/>
      <c r="J7" s="83"/>
      <c r="K7" s="83"/>
      <c r="L7" s="84"/>
      <c r="M7" s="23"/>
      <c r="N7" s="24"/>
    </row>
    <row r="8" spans="1:14" ht="30" x14ac:dyDescent="0.25">
      <c r="A8" s="7">
        <v>1</v>
      </c>
      <c r="B8" s="17" t="s">
        <v>63</v>
      </c>
      <c r="C8" s="7">
        <v>600</v>
      </c>
      <c r="D8" s="7" t="s">
        <v>54</v>
      </c>
      <c r="E8" s="7"/>
      <c r="F8" s="27"/>
      <c r="G8" s="27"/>
      <c r="H8" s="25">
        <f>F8*C8</f>
        <v>0</v>
      </c>
      <c r="I8" s="7"/>
      <c r="J8" s="25">
        <f>K8-H8</f>
        <v>0</v>
      </c>
      <c r="K8" s="25">
        <f>G8*C8</f>
        <v>0</v>
      </c>
      <c r="L8" s="7"/>
    </row>
    <row r="9" spans="1:14" x14ac:dyDescent="0.25">
      <c r="A9" s="80" t="s">
        <v>15</v>
      </c>
      <c r="B9" s="80"/>
      <c r="C9" s="8"/>
      <c r="D9" s="8" t="s">
        <v>16</v>
      </c>
      <c r="E9" s="8" t="s">
        <v>16</v>
      </c>
      <c r="F9" s="8" t="s">
        <v>16</v>
      </c>
      <c r="G9" s="8" t="s">
        <v>16</v>
      </c>
      <c r="H9" s="26">
        <f>H8</f>
        <v>0</v>
      </c>
      <c r="I9" s="8" t="s">
        <v>16</v>
      </c>
      <c r="J9" s="26">
        <f>J8</f>
        <v>0</v>
      </c>
      <c r="K9" s="26">
        <f>K8</f>
        <v>0</v>
      </c>
      <c r="L9" s="8" t="s">
        <v>16</v>
      </c>
    </row>
  </sheetData>
  <mergeCells count="4">
    <mergeCell ref="B4:K4"/>
    <mergeCell ref="A7:L7"/>
    <mergeCell ref="A9:B9"/>
    <mergeCell ref="B2:C2"/>
  </mergeCells>
  <pageMargins left="0.7" right="0.7" top="0.75" bottom="0.75" header="0.3" footer="0.3"/>
  <pageSetup paperSize="9" scale="71" orientation="portrait" r:id="rId1"/>
  <colBreaks count="1" manualBreakCount="1">
    <brk id="1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B9706-EBB3-4BBA-8AA4-971A2CFF4B65}">
  <dimension ref="A2:N11"/>
  <sheetViews>
    <sheetView view="pageBreakPreview" zoomScale="60" zoomScaleNormal="100" workbookViewId="0">
      <selection activeCell="M35" sqref="M35"/>
    </sheetView>
  </sheetViews>
  <sheetFormatPr defaultRowHeight="15" x14ac:dyDescent="0.25"/>
  <cols>
    <col min="2" max="2" width="17.140625" customWidth="1"/>
    <col min="4" max="4" width="10.42578125" customWidth="1"/>
    <col min="5" max="5" width="12.85546875" customWidth="1"/>
    <col min="12" max="12" width="11.85546875" customWidth="1"/>
  </cols>
  <sheetData>
    <row r="2" spans="1:14" x14ac:dyDescent="0.25">
      <c r="B2" s="66" t="s">
        <v>105</v>
      </c>
      <c r="C2" s="67"/>
    </row>
    <row r="4" spans="1:14" x14ac:dyDescent="0.25">
      <c r="B4" s="66" t="s">
        <v>64</v>
      </c>
      <c r="C4" s="68"/>
      <c r="D4" s="68"/>
      <c r="E4" s="68"/>
      <c r="F4" s="68"/>
      <c r="G4" s="68"/>
      <c r="H4" s="68"/>
      <c r="I4" s="68"/>
      <c r="J4" s="68"/>
      <c r="K4" s="67"/>
    </row>
    <row r="6" spans="1:14" ht="38.25" x14ac:dyDescent="0.25">
      <c r="A6" s="1" t="s">
        <v>0</v>
      </c>
      <c r="B6" s="2" t="s">
        <v>1</v>
      </c>
      <c r="C6" s="2" t="s">
        <v>117</v>
      </c>
      <c r="D6" s="1" t="s">
        <v>2</v>
      </c>
      <c r="E6" s="2" t="s">
        <v>3</v>
      </c>
      <c r="F6" s="1" t="s">
        <v>4</v>
      </c>
      <c r="G6" s="2" t="s">
        <v>83</v>
      </c>
      <c r="H6" s="2" t="s">
        <v>6</v>
      </c>
      <c r="I6" s="2" t="s">
        <v>7</v>
      </c>
      <c r="J6" s="1" t="s">
        <v>8</v>
      </c>
      <c r="K6" s="3" t="s">
        <v>9</v>
      </c>
      <c r="L6" s="4" t="s">
        <v>10</v>
      </c>
    </row>
    <row r="7" spans="1:14" ht="39.75" customHeight="1" x14ac:dyDescent="0.25">
      <c r="A7" s="82" t="s">
        <v>65</v>
      </c>
      <c r="B7" s="83"/>
      <c r="C7" s="83"/>
      <c r="D7" s="83"/>
      <c r="E7" s="83"/>
      <c r="F7" s="83"/>
      <c r="G7" s="83"/>
      <c r="H7" s="83"/>
      <c r="I7" s="83"/>
      <c r="J7" s="83"/>
      <c r="K7" s="83"/>
      <c r="L7" s="84"/>
      <c r="M7" s="23"/>
      <c r="N7" s="24"/>
    </row>
    <row r="8" spans="1:14" x14ac:dyDescent="0.25">
      <c r="A8" s="7">
        <v>1</v>
      </c>
      <c r="B8" s="5" t="s">
        <v>66</v>
      </c>
      <c r="C8" s="7">
        <v>160</v>
      </c>
      <c r="D8" s="7" t="s">
        <v>18</v>
      </c>
      <c r="E8" s="7"/>
      <c r="F8" s="27"/>
      <c r="G8" s="27"/>
      <c r="H8" s="25">
        <f>F8*C8</f>
        <v>0</v>
      </c>
      <c r="I8" s="7"/>
      <c r="J8" s="25">
        <f>K8-H8</f>
        <v>0</v>
      </c>
      <c r="K8" s="25">
        <f>G8*C8</f>
        <v>0</v>
      </c>
      <c r="L8" s="7"/>
    </row>
    <row r="9" spans="1:14" ht="49.5" customHeight="1" x14ac:dyDescent="0.25">
      <c r="A9" s="82" t="s">
        <v>120</v>
      </c>
      <c r="B9" s="83"/>
      <c r="C9" s="83"/>
      <c r="D9" s="83"/>
      <c r="E9" s="83"/>
      <c r="F9" s="83"/>
      <c r="G9" s="83"/>
      <c r="H9" s="83"/>
      <c r="I9" s="83"/>
      <c r="J9" s="83"/>
      <c r="K9" s="83"/>
      <c r="L9" s="84"/>
      <c r="M9" s="23"/>
      <c r="N9" s="24"/>
    </row>
    <row r="10" spans="1:14" x14ac:dyDescent="0.25">
      <c r="A10" s="7">
        <v>2</v>
      </c>
      <c r="B10" s="16" t="s">
        <v>67</v>
      </c>
      <c r="C10" s="7">
        <v>160</v>
      </c>
      <c r="D10" s="7" t="s">
        <v>18</v>
      </c>
      <c r="E10" s="7"/>
      <c r="F10" s="27"/>
      <c r="G10" s="27"/>
      <c r="H10" s="25">
        <f>F10*C10</f>
        <v>0</v>
      </c>
      <c r="I10" s="7"/>
      <c r="J10" s="25">
        <f>K10-H10</f>
        <v>0</v>
      </c>
      <c r="K10" s="25">
        <f>G10*C10</f>
        <v>0</v>
      </c>
      <c r="L10" s="7"/>
    </row>
    <row r="11" spans="1:14" x14ac:dyDescent="0.25">
      <c r="A11" s="72" t="s">
        <v>15</v>
      </c>
      <c r="B11" s="73"/>
      <c r="C11" s="8"/>
      <c r="D11" s="8" t="s">
        <v>16</v>
      </c>
      <c r="E11" s="8" t="s">
        <v>16</v>
      </c>
      <c r="F11" s="8" t="s">
        <v>16</v>
      </c>
      <c r="G11" s="8" t="s">
        <v>16</v>
      </c>
      <c r="H11" s="26">
        <f>H8+H10</f>
        <v>0</v>
      </c>
      <c r="I11" s="8" t="s">
        <v>16</v>
      </c>
      <c r="J11" s="26">
        <f>J8+J10</f>
        <v>0</v>
      </c>
      <c r="K11" s="26">
        <f>K8+K10</f>
        <v>0</v>
      </c>
      <c r="L11" s="8" t="s">
        <v>16</v>
      </c>
    </row>
  </sheetData>
  <mergeCells count="5">
    <mergeCell ref="B4:K4"/>
    <mergeCell ref="A7:L7"/>
    <mergeCell ref="A9:L9"/>
    <mergeCell ref="A11:B11"/>
    <mergeCell ref="B2:C2"/>
  </mergeCells>
  <pageMargins left="0.7" right="0.7" top="0.75" bottom="0.75" header="0.3" footer="0.3"/>
  <pageSetup paperSize="9" scale="70" orientation="landscape" r:id="rId1"/>
  <colBreaks count="1" manualBreakCount="1">
    <brk id="1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3E1B5-8698-4D1A-A12B-199E34E54333}">
  <dimension ref="A2:N9"/>
  <sheetViews>
    <sheetView view="pageBreakPreview" zoomScale="60" zoomScaleNormal="100" workbookViewId="0">
      <selection activeCell="C8" sqref="C8"/>
    </sheetView>
  </sheetViews>
  <sheetFormatPr defaultRowHeight="15" x14ac:dyDescent="0.25"/>
  <cols>
    <col min="2" max="2" width="12.140625" customWidth="1"/>
    <col min="10" max="10" width="9" customWidth="1"/>
    <col min="12" max="12" width="15.5703125" customWidth="1"/>
  </cols>
  <sheetData>
    <row r="2" spans="1:14" x14ac:dyDescent="0.25">
      <c r="B2" s="66" t="s">
        <v>106</v>
      </c>
      <c r="C2" s="67"/>
    </row>
    <row r="4" spans="1:14" x14ac:dyDescent="0.25">
      <c r="B4" s="66" t="s">
        <v>68</v>
      </c>
      <c r="C4" s="68"/>
      <c r="D4" s="68"/>
      <c r="E4" s="68"/>
      <c r="F4" s="68"/>
      <c r="G4" s="68"/>
      <c r="H4" s="68"/>
      <c r="I4" s="68"/>
      <c r="J4" s="68"/>
      <c r="K4" s="67"/>
    </row>
    <row r="6" spans="1:14" ht="63.75" x14ac:dyDescent="0.25">
      <c r="A6" s="1" t="s">
        <v>0</v>
      </c>
      <c r="B6" s="2" t="s">
        <v>1</v>
      </c>
      <c r="C6" s="2" t="s">
        <v>117</v>
      </c>
      <c r="D6" s="1" t="s">
        <v>2</v>
      </c>
      <c r="E6" s="2" t="s">
        <v>3</v>
      </c>
      <c r="F6" s="1" t="s">
        <v>4</v>
      </c>
      <c r="G6" s="2" t="s">
        <v>84</v>
      </c>
      <c r="H6" s="2" t="s">
        <v>6</v>
      </c>
      <c r="I6" s="2" t="s">
        <v>7</v>
      </c>
      <c r="J6" s="1" t="s">
        <v>8</v>
      </c>
      <c r="K6" s="3" t="s">
        <v>9</v>
      </c>
      <c r="L6" s="4" t="s">
        <v>10</v>
      </c>
    </row>
    <row r="7" spans="1:14" ht="36.75" customHeight="1" x14ac:dyDescent="0.25">
      <c r="A7" s="82" t="s">
        <v>70</v>
      </c>
      <c r="B7" s="83"/>
      <c r="C7" s="83"/>
      <c r="D7" s="83"/>
      <c r="E7" s="83"/>
      <c r="F7" s="83"/>
      <c r="G7" s="83"/>
      <c r="H7" s="83"/>
      <c r="I7" s="83"/>
      <c r="J7" s="83"/>
      <c r="K7" s="83"/>
      <c r="L7" s="84"/>
      <c r="M7" s="19"/>
      <c r="N7" s="20"/>
    </row>
    <row r="8" spans="1:14" ht="30" x14ac:dyDescent="0.25">
      <c r="A8" s="7">
        <v>1</v>
      </c>
      <c r="B8" s="17" t="s">
        <v>69</v>
      </c>
      <c r="C8" s="7">
        <v>300</v>
      </c>
      <c r="D8" s="7" t="s">
        <v>18</v>
      </c>
      <c r="E8" s="7"/>
      <c r="F8" s="27"/>
      <c r="G8" s="27"/>
      <c r="H8" s="25">
        <f>F8*C8</f>
        <v>0</v>
      </c>
      <c r="I8" s="7"/>
      <c r="J8" s="25">
        <f>K8-H8</f>
        <v>0</v>
      </c>
      <c r="K8" s="25">
        <f>G8*C8</f>
        <v>0</v>
      </c>
      <c r="L8" s="7"/>
    </row>
    <row r="9" spans="1:14" x14ac:dyDescent="0.25">
      <c r="A9" s="80" t="s">
        <v>15</v>
      </c>
      <c r="B9" s="80"/>
      <c r="C9" s="8"/>
      <c r="D9" s="8" t="s">
        <v>16</v>
      </c>
      <c r="E9" s="8" t="s">
        <v>16</v>
      </c>
      <c r="F9" s="8" t="s">
        <v>16</v>
      </c>
      <c r="G9" s="8" t="s">
        <v>16</v>
      </c>
      <c r="H9" s="26">
        <f>H8</f>
        <v>0</v>
      </c>
      <c r="I9" s="8" t="s">
        <v>16</v>
      </c>
      <c r="J9" s="26">
        <f>J8</f>
        <v>0</v>
      </c>
      <c r="K9" s="26">
        <f>K8</f>
        <v>0</v>
      </c>
      <c r="L9" s="8" t="s">
        <v>16</v>
      </c>
    </row>
  </sheetData>
  <mergeCells count="4">
    <mergeCell ref="B4:K4"/>
    <mergeCell ref="A7:L7"/>
    <mergeCell ref="A9:B9"/>
    <mergeCell ref="B2:C2"/>
  </mergeCells>
  <pageMargins left="0.7" right="0.7" top="0.75" bottom="0.75" header="0.3" footer="0.3"/>
  <pageSetup paperSize="9" scale="73" orientation="portrait" r:id="rId1"/>
  <colBreaks count="1" manualBreakCount="1">
    <brk id="1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AB82F-58F6-4B49-8ED0-9770CB946E0D}">
  <dimension ref="A2:L11"/>
  <sheetViews>
    <sheetView view="pageBreakPreview" zoomScale="60" zoomScaleNormal="100" workbookViewId="0">
      <selection activeCell="C8" sqref="C8"/>
    </sheetView>
  </sheetViews>
  <sheetFormatPr defaultRowHeight="15" x14ac:dyDescent="0.25"/>
  <cols>
    <col min="1" max="1" width="6.7109375" customWidth="1"/>
    <col min="4" max="4" width="11.5703125" customWidth="1"/>
    <col min="5" max="5" width="12.85546875" customWidth="1"/>
    <col min="12" max="12" width="12.140625" customWidth="1"/>
  </cols>
  <sheetData>
    <row r="2" spans="1:12" x14ac:dyDescent="0.25">
      <c r="B2" s="66" t="s">
        <v>107</v>
      </c>
      <c r="C2" s="67"/>
    </row>
    <row r="4" spans="1:12" x14ac:dyDescent="0.25">
      <c r="B4" s="66" t="s">
        <v>74</v>
      </c>
      <c r="C4" s="68"/>
      <c r="D4" s="68"/>
      <c r="E4" s="68"/>
      <c r="F4" s="68"/>
      <c r="G4" s="68"/>
      <c r="H4" s="68"/>
      <c r="I4" s="68"/>
      <c r="J4" s="68"/>
      <c r="K4" s="67"/>
    </row>
    <row r="6" spans="1:12" ht="38.25" x14ac:dyDescent="0.25">
      <c r="A6" s="1" t="s">
        <v>0</v>
      </c>
      <c r="B6" s="2" t="s">
        <v>1</v>
      </c>
      <c r="C6" s="2" t="s">
        <v>117</v>
      </c>
      <c r="D6" s="1" t="s">
        <v>2</v>
      </c>
      <c r="E6" s="2" t="s">
        <v>3</v>
      </c>
      <c r="F6" s="1" t="s">
        <v>4</v>
      </c>
      <c r="G6" s="2" t="s">
        <v>83</v>
      </c>
      <c r="H6" s="2" t="s">
        <v>6</v>
      </c>
      <c r="I6" s="2" t="s">
        <v>7</v>
      </c>
      <c r="J6" s="1" t="s">
        <v>8</v>
      </c>
      <c r="K6" s="3" t="s">
        <v>9</v>
      </c>
      <c r="L6" s="4" t="s">
        <v>10</v>
      </c>
    </row>
    <row r="7" spans="1:12" ht="59.25" customHeight="1" x14ac:dyDescent="0.25">
      <c r="A7" s="82" t="s">
        <v>77</v>
      </c>
      <c r="B7" s="83"/>
      <c r="C7" s="83"/>
      <c r="D7" s="83"/>
      <c r="E7" s="83"/>
      <c r="F7" s="83"/>
      <c r="G7" s="83"/>
      <c r="H7" s="83"/>
      <c r="I7" s="83"/>
      <c r="J7" s="83"/>
      <c r="K7" s="83"/>
      <c r="L7" s="84"/>
    </row>
    <row r="8" spans="1:12" ht="43.5" customHeight="1" x14ac:dyDescent="0.25">
      <c r="A8" s="36">
        <v>1</v>
      </c>
      <c r="B8" s="35" t="s">
        <v>75</v>
      </c>
      <c r="C8" s="36">
        <v>12</v>
      </c>
      <c r="D8" s="36" t="s">
        <v>18</v>
      </c>
      <c r="E8" s="36"/>
      <c r="F8" s="37"/>
      <c r="G8" s="37"/>
      <c r="H8" s="38">
        <f>F8*C8</f>
        <v>0</v>
      </c>
      <c r="I8" s="36"/>
      <c r="J8" s="38">
        <f>K8-H8</f>
        <v>0</v>
      </c>
      <c r="K8" s="38">
        <f>G8*C8</f>
        <v>0</v>
      </c>
      <c r="L8" s="36"/>
    </row>
    <row r="9" spans="1:12" ht="79.5" customHeight="1" x14ac:dyDescent="0.25">
      <c r="A9" s="89" t="s">
        <v>78</v>
      </c>
      <c r="B9" s="90"/>
      <c r="C9" s="90"/>
      <c r="D9" s="90"/>
      <c r="E9" s="90"/>
      <c r="F9" s="90"/>
      <c r="G9" s="90"/>
      <c r="H9" s="90"/>
      <c r="I9" s="90"/>
      <c r="J9" s="90"/>
      <c r="K9" s="90"/>
      <c r="L9" s="91"/>
    </row>
    <row r="10" spans="1:12" ht="43.5" customHeight="1" x14ac:dyDescent="0.25">
      <c r="A10" s="39">
        <v>2</v>
      </c>
      <c r="B10" s="40" t="s">
        <v>76</v>
      </c>
      <c r="C10" s="39">
        <v>3000</v>
      </c>
      <c r="D10" s="39" t="s">
        <v>18</v>
      </c>
      <c r="E10" s="39"/>
      <c r="F10" s="41"/>
      <c r="G10" s="41"/>
      <c r="H10" s="42">
        <f>F10*C10</f>
        <v>0</v>
      </c>
      <c r="I10" s="39"/>
      <c r="J10" s="42">
        <f>K10-H10</f>
        <v>0</v>
      </c>
      <c r="K10" s="42">
        <f>G10*C10</f>
        <v>0</v>
      </c>
      <c r="L10" s="39"/>
    </row>
    <row r="11" spans="1:12" x14ac:dyDescent="0.25">
      <c r="A11" s="80" t="s">
        <v>15</v>
      </c>
      <c r="B11" s="80"/>
      <c r="C11" s="8"/>
      <c r="D11" s="8" t="s">
        <v>16</v>
      </c>
      <c r="E11" s="8" t="s">
        <v>16</v>
      </c>
      <c r="F11" s="8" t="s">
        <v>16</v>
      </c>
      <c r="G11" s="8" t="s">
        <v>16</v>
      </c>
      <c r="H11" s="26">
        <f>H8+H10</f>
        <v>0</v>
      </c>
      <c r="I11" s="8" t="s">
        <v>16</v>
      </c>
      <c r="J11" s="26">
        <f>J8+J10</f>
        <v>0</v>
      </c>
      <c r="K11" s="26">
        <f>K8+K10</f>
        <v>0</v>
      </c>
      <c r="L11" s="8" t="s">
        <v>16</v>
      </c>
    </row>
  </sheetData>
  <mergeCells count="5">
    <mergeCell ref="B4:K4"/>
    <mergeCell ref="A7:L7"/>
    <mergeCell ref="A11:B11"/>
    <mergeCell ref="A9:L9"/>
    <mergeCell ref="B2:C2"/>
  </mergeCells>
  <pageMargins left="0.7" right="0.7" top="0.75" bottom="0.75" header="0.3" footer="0.3"/>
  <pageSetup paperSize="9" scale="75"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55CC9-42D2-4DAF-A99C-E1DABD6EBD4A}">
  <dimension ref="A2:L9"/>
  <sheetViews>
    <sheetView view="pageBreakPreview" zoomScale="60" zoomScaleNormal="100" workbookViewId="0">
      <selection activeCell="C6" sqref="C6"/>
    </sheetView>
  </sheetViews>
  <sheetFormatPr defaultRowHeight="15" x14ac:dyDescent="0.25"/>
  <cols>
    <col min="1" max="1" width="4.85546875" customWidth="1"/>
    <col min="2" max="2" width="20.140625" customWidth="1"/>
    <col min="4" max="4" width="11.140625" customWidth="1"/>
    <col min="5" max="5" width="13.140625" customWidth="1"/>
    <col min="12" max="12" width="11.7109375" customWidth="1"/>
  </cols>
  <sheetData>
    <row r="2" spans="1:12" x14ac:dyDescent="0.25">
      <c r="B2" s="66" t="s">
        <v>108</v>
      </c>
      <c r="C2" s="67"/>
    </row>
    <row r="4" spans="1:12" x14ac:dyDescent="0.25">
      <c r="B4" s="66" t="s">
        <v>71</v>
      </c>
      <c r="C4" s="68"/>
      <c r="D4" s="68"/>
      <c r="E4" s="68"/>
      <c r="F4" s="68"/>
      <c r="G4" s="68"/>
      <c r="H4" s="68"/>
      <c r="I4" s="68"/>
      <c r="J4" s="68"/>
      <c r="K4" s="67"/>
    </row>
    <row r="6" spans="1:12" ht="38.25" x14ac:dyDescent="0.25">
      <c r="A6" s="1" t="s">
        <v>0</v>
      </c>
      <c r="B6" s="2" t="s">
        <v>1</v>
      </c>
      <c r="C6" s="2" t="s">
        <v>117</v>
      </c>
      <c r="D6" s="1" t="s">
        <v>2</v>
      </c>
      <c r="E6" s="2" t="s">
        <v>3</v>
      </c>
      <c r="F6" s="1" t="s">
        <v>4</v>
      </c>
      <c r="G6" s="2" t="s">
        <v>83</v>
      </c>
      <c r="H6" s="2" t="s">
        <v>6</v>
      </c>
      <c r="I6" s="2" t="s">
        <v>7</v>
      </c>
      <c r="J6" s="1" t="s">
        <v>8</v>
      </c>
      <c r="K6" s="3" t="s">
        <v>9</v>
      </c>
      <c r="L6" s="4" t="s">
        <v>10</v>
      </c>
    </row>
    <row r="7" spans="1:12" ht="51.75" customHeight="1" x14ac:dyDescent="0.25">
      <c r="A7" s="82" t="s">
        <v>72</v>
      </c>
      <c r="B7" s="83"/>
      <c r="C7" s="83"/>
      <c r="D7" s="83"/>
      <c r="E7" s="83"/>
      <c r="F7" s="83"/>
      <c r="G7" s="83"/>
      <c r="H7" s="83"/>
      <c r="I7" s="83"/>
      <c r="J7" s="83"/>
      <c r="K7" s="83"/>
      <c r="L7" s="84"/>
    </row>
    <row r="8" spans="1:12" ht="37.5" customHeight="1" x14ac:dyDescent="0.25">
      <c r="A8" s="36">
        <v>1</v>
      </c>
      <c r="B8" s="35" t="s">
        <v>73</v>
      </c>
      <c r="C8" s="36">
        <v>90</v>
      </c>
      <c r="D8" s="36" t="s">
        <v>54</v>
      </c>
      <c r="E8" s="36"/>
      <c r="F8" s="37"/>
      <c r="G8" s="37"/>
      <c r="H8" s="38">
        <f>F8*C8</f>
        <v>0</v>
      </c>
      <c r="I8" s="36"/>
      <c r="J8" s="38">
        <f>K8-H8</f>
        <v>0</v>
      </c>
      <c r="K8" s="38">
        <f>G8*C8</f>
        <v>0</v>
      </c>
      <c r="L8" s="7"/>
    </row>
    <row r="9" spans="1:12" x14ac:dyDescent="0.25">
      <c r="A9" s="80" t="s">
        <v>15</v>
      </c>
      <c r="B9" s="80"/>
      <c r="C9" s="34"/>
      <c r="D9" s="34" t="s">
        <v>16</v>
      </c>
      <c r="E9" s="34" t="s">
        <v>16</v>
      </c>
      <c r="F9" s="34" t="s">
        <v>16</v>
      </c>
      <c r="G9" s="34" t="s">
        <v>16</v>
      </c>
      <c r="H9" s="26">
        <f>H8</f>
        <v>0</v>
      </c>
      <c r="I9" s="34" t="s">
        <v>16</v>
      </c>
      <c r="J9" s="26">
        <f>J8</f>
        <v>0</v>
      </c>
      <c r="K9" s="26">
        <f>K8</f>
        <v>0</v>
      </c>
      <c r="L9" s="34" t="s">
        <v>16</v>
      </c>
    </row>
  </sheetData>
  <mergeCells count="4">
    <mergeCell ref="B4:K4"/>
    <mergeCell ref="A7:L7"/>
    <mergeCell ref="A9:B9"/>
    <mergeCell ref="B2:C2"/>
  </mergeCell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6E940-8D7E-4D81-9D51-8914AA4E8DAD}">
  <dimension ref="A2:N11"/>
  <sheetViews>
    <sheetView view="pageBreakPreview" zoomScale="60" zoomScaleNormal="100" workbookViewId="0">
      <selection activeCell="I28" sqref="I28"/>
    </sheetView>
  </sheetViews>
  <sheetFormatPr defaultRowHeight="15" x14ac:dyDescent="0.25"/>
  <cols>
    <col min="1" max="1" width="7.5703125" customWidth="1"/>
    <col min="2" max="2" width="19.85546875" customWidth="1"/>
    <col min="4" max="4" width="10.140625" customWidth="1"/>
    <col min="5" max="5" width="14" customWidth="1"/>
    <col min="12" max="12" width="14.5703125" customWidth="1"/>
  </cols>
  <sheetData>
    <row r="2" spans="1:14" x14ac:dyDescent="0.25">
      <c r="B2" s="66" t="s">
        <v>92</v>
      </c>
      <c r="C2" s="67"/>
    </row>
    <row r="4" spans="1:14" x14ac:dyDescent="0.25">
      <c r="B4" s="66" t="s">
        <v>17</v>
      </c>
      <c r="C4" s="68"/>
      <c r="D4" s="68"/>
      <c r="E4" s="68"/>
      <c r="F4" s="68"/>
      <c r="G4" s="68"/>
      <c r="H4" s="68"/>
      <c r="I4" s="68"/>
      <c r="J4" s="68"/>
      <c r="K4" s="67"/>
    </row>
    <row r="6" spans="1:14" ht="38.25" x14ac:dyDescent="0.25">
      <c r="A6" s="1" t="s">
        <v>0</v>
      </c>
      <c r="B6" s="2" t="s">
        <v>1</v>
      </c>
      <c r="C6" s="2" t="s">
        <v>117</v>
      </c>
      <c r="D6" s="1" t="s">
        <v>2</v>
      </c>
      <c r="E6" s="2" t="s">
        <v>3</v>
      </c>
      <c r="F6" s="2" t="s">
        <v>79</v>
      </c>
      <c r="G6" s="2" t="s">
        <v>80</v>
      </c>
      <c r="H6" s="2" t="s">
        <v>6</v>
      </c>
      <c r="I6" s="2" t="s">
        <v>7</v>
      </c>
      <c r="J6" s="1" t="s">
        <v>8</v>
      </c>
      <c r="K6" s="3" t="s">
        <v>9</v>
      </c>
      <c r="L6" s="4" t="s">
        <v>10</v>
      </c>
    </row>
    <row r="7" spans="1:14" ht="31.5" customHeight="1" x14ac:dyDescent="0.25">
      <c r="A7" s="69" t="s">
        <v>34</v>
      </c>
      <c r="B7" s="70"/>
      <c r="C7" s="70"/>
      <c r="D7" s="70"/>
      <c r="E7" s="70"/>
      <c r="F7" s="70"/>
      <c r="G7" s="70"/>
      <c r="H7" s="70"/>
      <c r="I7" s="70"/>
      <c r="J7" s="70"/>
      <c r="K7" s="70"/>
      <c r="L7" s="71"/>
      <c r="M7" s="9"/>
      <c r="N7" s="10"/>
    </row>
    <row r="8" spans="1:14" ht="60.75" customHeight="1" x14ac:dyDescent="0.25">
      <c r="A8" s="7">
        <v>1</v>
      </c>
      <c r="B8" s="11" t="s">
        <v>33</v>
      </c>
      <c r="C8" s="7">
        <v>300</v>
      </c>
      <c r="D8" s="7" t="s">
        <v>18</v>
      </c>
      <c r="E8" s="7"/>
      <c r="F8" s="7"/>
      <c r="G8" s="7"/>
      <c r="H8" s="25">
        <f>F8*C8</f>
        <v>0</v>
      </c>
      <c r="I8" s="7"/>
      <c r="J8" s="25">
        <f>K8-H8</f>
        <v>0</v>
      </c>
      <c r="K8" s="25">
        <f>G8*C8</f>
        <v>0</v>
      </c>
      <c r="L8" s="7"/>
    </row>
    <row r="9" spans="1:14" ht="84" customHeight="1" x14ac:dyDescent="0.25">
      <c r="A9" s="74" t="str">
        <f>'[1]Zadanie 4 - Dreny'!$A$9</f>
        <v>Dren typu Redona wykonany z medycznej odmiany PCV o optymalnym współczynniku twardości, zapewniającym drożność drenu przy jednoczesnym zachowaniu wysokiego stopnia atraumatyczności,  naprzemienna perforacja o długości 15 cm zapobiegająca aspiracji i wrastaniu tkanek, specjalnie wyprofilowane atraumatyczne otwory drenujące, miękkie zakończenie drenu, pasek kontrastujący w RTG na całej długości drenu, trzystopniowy (co 1 cm) czytnik głębokości w odległości 5 cm od zakończenia perforacji, umożliwiający dokładną identyfikację położenia drenu, długość 800 mm, wolny od DEHP, sterylny, opakowanie podwójne - zewnetrzne papier - folia, wewnętrzne folia. Dreny pakowane na prosto.</v>
      </c>
      <c r="B9" s="75"/>
      <c r="C9" s="75"/>
      <c r="D9" s="75"/>
      <c r="E9" s="75"/>
      <c r="F9" s="75"/>
      <c r="G9" s="75"/>
      <c r="H9" s="75"/>
      <c r="I9" s="75"/>
      <c r="J9" s="75"/>
      <c r="K9" s="75"/>
      <c r="L9" s="76"/>
    </row>
    <row r="10" spans="1:14" ht="26.25" x14ac:dyDescent="0.25">
      <c r="A10" s="7">
        <v>2</v>
      </c>
      <c r="B10" s="12" t="s">
        <v>19</v>
      </c>
      <c r="C10" s="7">
        <v>750</v>
      </c>
      <c r="D10" s="7" t="s">
        <v>18</v>
      </c>
      <c r="E10" s="7"/>
      <c r="F10" s="7"/>
      <c r="G10" s="7"/>
      <c r="H10" s="25">
        <f>F10*C10</f>
        <v>0</v>
      </c>
      <c r="I10" s="7"/>
      <c r="J10" s="25">
        <f>K10-H10</f>
        <v>0</v>
      </c>
      <c r="K10" s="25">
        <f>G10*C10</f>
        <v>0</v>
      </c>
      <c r="L10" s="7"/>
    </row>
    <row r="11" spans="1:14" x14ac:dyDescent="0.25">
      <c r="A11" s="72" t="s">
        <v>15</v>
      </c>
      <c r="B11" s="73"/>
      <c r="C11" s="8"/>
      <c r="D11" s="8" t="s">
        <v>16</v>
      </c>
      <c r="E11" s="8" t="s">
        <v>16</v>
      </c>
      <c r="F11" s="8" t="s">
        <v>16</v>
      </c>
      <c r="G11" s="8" t="s">
        <v>16</v>
      </c>
      <c r="H11" s="26">
        <f>H8+H10</f>
        <v>0</v>
      </c>
      <c r="I11" s="8" t="s">
        <v>16</v>
      </c>
      <c r="J11" s="26">
        <f>J8+J10</f>
        <v>0</v>
      </c>
      <c r="K11" s="26">
        <f>K8+K10</f>
        <v>0</v>
      </c>
      <c r="L11" s="8" t="s">
        <v>16</v>
      </c>
    </row>
  </sheetData>
  <mergeCells count="5">
    <mergeCell ref="B2:C2"/>
    <mergeCell ref="B4:K4"/>
    <mergeCell ref="A7:L7"/>
    <mergeCell ref="A11:B11"/>
    <mergeCell ref="A9:L9"/>
  </mergeCells>
  <pageMargins left="0.7" right="0.7" top="0.75" bottom="0.75" header="0.3" footer="0.3"/>
  <pageSetup paperSize="9"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48DC3-EDA1-4BFA-937B-FB2D82D78884}">
  <dimension ref="A2:L11"/>
  <sheetViews>
    <sheetView view="pageBreakPreview" zoomScale="60" zoomScaleNormal="100" workbookViewId="0">
      <selection activeCell="C10" sqref="C10"/>
    </sheetView>
  </sheetViews>
  <sheetFormatPr defaultRowHeight="15" x14ac:dyDescent="0.25"/>
  <cols>
    <col min="2" max="2" width="12.42578125" customWidth="1"/>
    <col min="4" max="4" width="11.7109375" customWidth="1"/>
    <col min="5" max="5" width="12" customWidth="1"/>
    <col min="12" max="12" width="12.140625" customWidth="1"/>
  </cols>
  <sheetData>
    <row r="2" spans="1:12" x14ac:dyDescent="0.25">
      <c r="B2" s="66" t="s">
        <v>93</v>
      </c>
      <c r="C2" s="67"/>
    </row>
    <row r="4" spans="1:12" x14ac:dyDescent="0.25">
      <c r="B4" s="66" t="s">
        <v>20</v>
      </c>
      <c r="C4" s="68"/>
      <c r="D4" s="68"/>
      <c r="E4" s="68"/>
      <c r="F4" s="68"/>
      <c r="G4" s="68"/>
      <c r="H4" s="68"/>
      <c r="I4" s="68"/>
      <c r="J4" s="68"/>
      <c r="K4" s="67"/>
    </row>
    <row r="6" spans="1:12" ht="51" x14ac:dyDescent="0.25">
      <c r="A6" s="1" t="s">
        <v>0</v>
      </c>
      <c r="B6" s="2" t="s">
        <v>1</v>
      </c>
      <c r="C6" s="2" t="s">
        <v>117</v>
      </c>
      <c r="D6" s="1" t="s">
        <v>2</v>
      </c>
      <c r="E6" s="2" t="s">
        <v>3</v>
      </c>
      <c r="F6" s="2" t="s">
        <v>79</v>
      </c>
      <c r="G6" s="2" t="s">
        <v>80</v>
      </c>
      <c r="H6" s="2" t="s">
        <v>6</v>
      </c>
      <c r="I6" s="2" t="s">
        <v>7</v>
      </c>
      <c r="J6" s="1" t="s">
        <v>8</v>
      </c>
      <c r="K6" s="3" t="s">
        <v>9</v>
      </c>
      <c r="L6" s="4" t="s">
        <v>10</v>
      </c>
    </row>
    <row r="7" spans="1:12" ht="15" customHeight="1" x14ac:dyDescent="0.25">
      <c r="A7" s="77" t="str">
        <f>'[1]Zadanie 5 - żel EKG'!$A$7</f>
        <v>Żel do EKG w miękkim opakowaniu, przewodzący prąd elektryczny, nie barwiący, posiadający neutralny odczyn pH, przeznaczony do rejestracji krzywej EKG (zwłaszcza rejestracji 24-godzinnego zapisu EKG metodą Holtera).</v>
      </c>
      <c r="B7" s="70"/>
      <c r="C7" s="70"/>
      <c r="D7" s="70"/>
      <c r="E7" s="70"/>
      <c r="F7" s="70"/>
      <c r="G7" s="70"/>
      <c r="H7" s="70"/>
      <c r="I7" s="70"/>
      <c r="J7" s="70"/>
      <c r="K7" s="70"/>
      <c r="L7" s="71"/>
    </row>
    <row r="8" spans="1:12" ht="45" customHeight="1" x14ac:dyDescent="0.25">
      <c r="A8" s="7">
        <v>1</v>
      </c>
      <c r="B8" s="11" t="s">
        <v>21</v>
      </c>
      <c r="C8" s="7">
        <v>60</v>
      </c>
      <c r="D8" s="7" t="s">
        <v>18</v>
      </c>
      <c r="E8" s="7"/>
      <c r="F8" s="7"/>
      <c r="G8" s="7"/>
      <c r="H8" s="25">
        <f>F8*C8</f>
        <v>0</v>
      </c>
      <c r="I8" s="7"/>
      <c r="J8" s="25">
        <f>K8-H8</f>
        <v>0</v>
      </c>
      <c r="K8" s="25">
        <f>G8*C8</f>
        <v>0</v>
      </c>
      <c r="L8" s="7"/>
    </row>
    <row r="9" spans="1:12" ht="71.25" customHeight="1" x14ac:dyDescent="0.25">
      <c r="A9" s="74" t="str">
        <f>'[1]Zadanie 5 - żel EKG'!$A$11</f>
        <v xml:space="preserve">Żel transmisyjny, przeznaczony do diagnostyki (USG,KTG) i terapii ultrasonograficznej (UD). Do stosowania ze wszystkimi typami głowic ultrasonograficznych (sektorowe, matrycowe, liniowe i convex) oraz w nowych rodzajach obrazowania (3D/4D, tryby dopplerowski, obrazowanie harmoniczne i trapezoidalne, elastografia).
Posiada neutralny dla skóry odczyn pH, preparat na bazie wody, nie zawiera soli, przeznaczony do stosowania zewnętrznego.
</v>
      </c>
      <c r="B9" s="75"/>
      <c r="C9" s="75"/>
      <c r="D9" s="75"/>
      <c r="E9" s="75"/>
      <c r="F9" s="75"/>
      <c r="G9" s="75"/>
      <c r="H9" s="75"/>
      <c r="I9" s="75"/>
      <c r="J9" s="75"/>
      <c r="K9" s="75"/>
      <c r="L9" s="76"/>
    </row>
    <row r="10" spans="1:12" ht="45" customHeight="1" x14ac:dyDescent="0.25">
      <c r="A10" s="7">
        <v>2</v>
      </c>
      <c r="B10" s="12" t="s">
        <v>22</v>
      </c>
      <c r="C10" s="7">
        <v>750</v>
      </c>
      <c r="D10" s="7" t="s">
        <v>18</v>
      </c>
      <c r="E10" s="7"/>
      <c r="F10" s="7"/>
      <c r="G10" s="7"/>
      <c r="H10" s="25">
        <f>F10*C10</f>
        <v>0</v>
      </c>
      <c r="I10" s="7"/>
      <c r="J10" s="25">
        <f>K10-H10</f>
        <v>0</v>
      </c>
      <c r="K10" s="25">
        <f>G10*C10</f>
        <v>0</v>
      </c>
      <c r="L10" s="7"/>
    </row>
    <row r="11" spans="1:12" x14ac:dyDescent="0.25">
      <c r="A11" s="72" t="s">
        <v>15</v>
      </c>
      <c r="B11" s="73"/>
      <c r="C11" s="8"/>
      <c r="D11" s="8" t="s">
        <v>16</v>
      </c>
      <c r="E11" s="8" t="s">
        <v>16</v>
      </c>
      <c r="F11" s="8" t="s">
        <v>16</v>
      </c>
      <c r="G11" s="8" t="s">
        <v>16</v>
      </c>
      <c r="H11" s="26">
        <f>H8+H10</f>
        <v>0</v>
      </c>
      <c r="I11" s="8" t="s">
        <v>16</v>
      </c>
      <c r="J11" s="26">
        <f>J8+J10</f>
        <v>0</v>
      </c>
      <c r="K11" s="26">
        <f>K8+K10</f>
        <v>0</v>
      </c>
      <c r="L11" s="8" t="s">
        <v>16</v>
      </c>
    </row>
  </sheetData>
  <mergeCells count="5">
    <mergeCell ref="B4:K4"/>
    <mergeCell ref="A7:L7"/>
    <mergeCell ref="A9:L9"/>
    <mergeCell ref="A11:B11"/>
    <mergeCell ref="B2:C2"/>
  </mergeCell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9896A-AB09-4A3A-ACE7-175B5F7DD4EA}">
  <dimension ref="A2:L13"/>
  <sheetViews>
    <sheetView view="pageBreakPreview" zoomScale="60" zoomScaleNormal="100" workbookViewId="0">
      <selection activeCell="F15" sqref="F15"/>
    </sheetView>
  </sheetViews>
  <sheetFormatPr defaultRowHeight="15" x14ac:dyDescent="0.25"/>
  <cols>
    <col min="2" max="2" width="13.140625" customWidth="1"/>
    <col min="4" max="4" width="11.140625" customWidth="1"/>
    <col min="5" max="5" width="12.28515625" customWidth="1"/>
    <col min="7" max="7" width="8.42578125" customWidth="1"/>
    <col min="12" max="12" width="14.140625" customWidth="1"/>
  </cols>
  <sheetData>
    <row r="2" spans="1:12" x14ac:dyDescent="0.25">
      <c r="B2" s="66" t="s">
        <v>94</v>
      </c>
      <c r="C2" s="67"/>
    </row>
    <row r="4" spans="1:12" x14ac:dyDescent="0.25">
      <c r="B4" s="66" t="s">
        <v>23</v>
      </c>
      <c r="C4" s="68"/>
      <c r="D4" s="68"/>
      <c r="E4" s="68"/>
      <c r="F4" s="68"/>
      <c r="G4" s="68"/>
      <c r="H4" s="68"/>
      <c r="I4" s="68"/>
      <c r="J4" s="68"/>
      <c r="K4" s="67"/>
    </row>
    <row r="6" spans="1:12" ht="38.25" x14ac:dyDescent="0.25">
      <c r="A6" s="1" t="s">
        <v>0</v>
      </c>
      <c r="B6" s="2" t="s">
        <v>1</v>
      </c>
      <c r="C6" s="2" t="s">
        <v>117</v>
      </c>
      <c r="D6" s="1" t="s">
        <v>2</v>
      </c>
      <c r="E6" s="2" t="s">
        <v>3</v>
      </c>
      <c r="F6" s="2" t="s">
        <v>81</v>
      </c>
      <c r="G6" s="2" t="s">
        <v>82</v>
      </c>
      <c r="H6" s="2" t="s">
        <v>6</v>
      </c>
      <c r="I6" s="2" t="s">
        <v>7</v>
      </c>
      <c r="J6" s="1" t="s">
        <v>8</v>
      </c>
      <c r="K6" s="3" t="s">
        <v>9</v>
      </c>
      <c r="L6" s="4" t="s">
        <v>10</v>
      </c>
    </row>
    <row r="7" spans="1:12" ht="75" customHeight="1" x14ac:dyDescent="0.25">
      <c r="A7" s="77" t="str">
        <f>'[1]Zadanie 6 - zestawy zabiegowe'!$A$7</f>
        <v xml:space="preserve">Zestaw do zmiany opatrunków. Jałowy materiał gotowy do natychmiastowego zastosowania.Zestaw powinien zawierać minimum:
- kompresy gazowe 8 warstwowe 7,5cm x 7,5cm
- pęseta plastikową jednorazowego użytku 
- tupfery gazowe kule 20cm x 20cm </v>
      </c>
      <c r="B7" s="70"/>
      <c r="C7" s="70"/>
      <c r="D7" s="70"/>
      <c r="E7" s="70"/>
      <c r="F7" s="70"/>
      <c r="G7" s="70"/>
      <c r="H7" s="70"/>
      <c r="I7" s="70"/>
      <c r="J7" s="70"/>
      <c r="K7" s="70"/>
      <c r="L7" s="71"/>
    </row>
    <row r="8" spans="1:12" ht="46.5" customHeight="1" x14ac:dyDescent="0.25">
      <c r="A8" s="7">
        <v>1</v>
      </c>
      <c r="B8" s="11" t="s">
        <v>24</v>
      </c>
      <c r="C8" s="7">
        <v>150</v>
      </c>
      <c r="D8" s="7" t="s">
        <v>54</v>
      </c>
      <c r="E8" s="7"/>
      <c r="F8" s="27"/>
      <c r="G8" s="27"/>
      <c r="H8" s="25">
        <f>F8*C8</f>
        <v>0</v>
      </c>
      <c r="I8" s="7"/>
      <c r="J8" s="25">
        <f>K8-H8</f>
        <v>0</v>
      </c>
      <c r="K8" s="25">
        <f>G8*C8</f>
        <v>0</v>
      </c>
      <c r="L8" s="7"/>
    </row>
    <row r="9" spans="1:12" ht="65.25" customHeight="1" x14ac:dyDescent="0.25">
      <c r="A9" s="74" t="str">
        <f>'[1]Zadanie 6 - zestawy zabiegowe'!$A$11</f>
        <v>Zestaw do usuwania szwów. Jałowy materiał gotowy do natychmiastowego zastosowania. Zestaw powinien zawierać minimum:
- tampony (tupfery) włókninowe;
- pęseta anatomiczna plastikowa 
- ostrze - skalpel 6,5 cm (zapakowane).</v>
      </c>
      <c r="B9" s="75"/>
      <c r="C9" s="75"/>
      <c r="D9" s="75"/>
      <c r="E9" s="75"/>
      <c r="F9" s="75"/>
      <c r="G9" s="75"/>
      <c r="H9" s="75"/>
      <c r="I9" s="75"/>
      <c r="J9" s="75"/>
      <c r="K9" s="75"/>
      <c r="L9" s="76"/>
    </row>
    <row r="10" spans="1:12" ht="45" x14ac:dyDescent="0.25">
      <c r="A10" s="15">
        <v>2</v>
      </c>
      <c r="B10" s="14" t="s">
        <v>25</v>
      </c>
      <c r="C10" s="15">
        <v>150</v>
      </c>
      <c r="D10" s="15" t="s">
        <v>54</v>
      </c>
      <c r="E10" s="15"/>
      <c r="F10" s="30"/>
      <c r="G10" s="30"/>
      <c r="H10" s="28">
        <f>F10*C10</f>
        <v>0</v>
      </c>
      <c r="I10" s="15"/>
      <c r="J10" s="28">
        <f>K10-H10</f>
        <v>0</v>
      </c>
      <c r="K10" s="28">
        <f>G10*C10</f>
        <v>0</v>
      </c>
      <c r="L10" s="15"/>
    </row>
    <row r="11" spans="1:12" ht="114.75" customHeight="1" x14ac:dyDescent="0.25">
      <c r="A11" s="74" t="str">
        <f>'[1]Zadanie 6 - zestawy zabiegowe'!$A$15</f>
        <v xml:space="preserve">Zestaw do cewnikowania. Jałowy materiał gotowy do natychmiastowego zastosowania. Zestaw powinien zawierać minimum:
- tupfery- kule z gazy 17-nitkowej, 20cm x 20cm,
- serweta z laminatu FB, 50cm x 60cm,
- serweta z laminatu FB z nacięciem i otworem o średnicy 5cm, 50cm x 50cm, 
- pęseta plastikowa,
- miska nerkowata.
- żel do znieczulenia
</v>
      </c>
      <c r="B11" s="75"/>
      <c r="C11" s="75"/>
      <c r="D11" s="75"/>
      <c r="E11" s="75"/>
      <c r="F11" s="75"/>
      <c r="G11" s="75"/>
      <c r="H11" s="75"/>
      <c r="I11" s="75"/>
      <c r="J11" s="75"/>
      <c r="K11" s="75"/>
      <c r="L11" s="76"/>
    </row>
    <row r="12" spans="1:12" ht="38.25" x14ac:dyDescent="0.25">
      <c r="A12" s="7">
        <v>3</v>
      </c>
      <c r="B12" s="16" t="s">
        <v>26</v>
      </c>
      <c r="C12" s="7">
        <v>150</v>
      </c>
      <c r="D12" s="7" t="s">
        <v>54</v>
      </c>
      <c r="E12" s="7"/>
      <c r="F12" s="27"/>
      <c r="G12" s="27"/>
      <c r="H12" s="25">
        <f>F12*C12</f>
        <v>0</v>
      </c>
      <c r="I12" s="7"/>
      <c r="J12" s="25">
        <f>K12-H12</f>
        <v>0</v>
      </c>
      <c r="K12" s="25">
        <f>G12*C12</f>
        <v>0</v>
      </c>
      <c r="L12" s="7"/>
    </row>
    <row r="13" spans="1:12" x14ac:dyDescent="0.25">
      <c r="A13" s="72" t="s">
        <v>15</v>
      </c>
      <c r="B13" s="73"/>
      <c r="C13" s="8"/>
      <c r="D13" s="8" t="s">
        <v>16</v>
      </c>
      <c r="E13" s="8" t="s">
        <v>16</v>
      </c>
      <c r="F13" s="8" t="s">
        <v>16</v>
      </c>
      <c r="G13" s="8" t="s">
        <v>16</v>
      </c>
      <c r="H13" s="26">
        <f>H8+H10+H12</f>
        <v>0</v>
      </c>
      <c r="I13" s="8" t="s">
        <v>16</v>
      </c>
      <c r="J13" s="26">
        <f>J8+J10+J12</f>
        <v>0</v>
      </c>
      <c r="K13" s="26">
        <f>K8+K10+K12</f>
        <v>0</v>
      </c>
      <c r="L13" s="8" t="s">
        <v>16</v>
      </c>
    </row>
  </sheetData>
  <mergeCells count="6">
    <mergeCell ref="B2:C2"/>
    <mergeCell ref="B4:K4"/>
    <mergeCell ref="A7:L7"/>
    <mergeCell ref="A9:L9"/>
    <mergeCell ref="A13:B13"/>
    <mergeCell ref="A11:L11"/>
  </mergeCells>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36F-9FE2-4824-9084-0C42054649EC}">
  <dimension ref="A2:L10"/>
  <sheetViews>
    <sheetView view="pageBreakPreview" zoomScale="60" zoomScaleNormal="100" workbookViewId="0">
      <selection activeCell="C9" sqref="C9"/>
    </sheetView>
  </sheetViews>
  <sheetFormatPr defaultRowHeight="15" x14ac:dyDescent="0.25"/>
  <cols>
    <col min="1" max="1" width="7.140625" customWidth="1"/>
    <col min="2" max="2" width="17" customWidth="1"/>
    <col min="4" max="4" width="11.140625" customWidth="1"/>
    <col min="5" max="5" width="12" customWidth="1"/>
    <col min="12" max="12" width="11.5703125" customWidth="1"/>
  </cols>
  <sheetData>
    <row r="2" spans="1:12" x14ac:dyDescent="0.25">
      <c r="B2" s="66" t="s">
        <v>95</v>
      </c>
      <c r="C2" s="67"/>
    </row>
    <row r="4" spans="1:12" x14ac:dyDescent="0.25">
      <c r="B4" s="66" t="s">
        <v>27</v>
      </c>
      <c r="C4" s="68"/>
      <c r="D4" s="68"/>
      <c r="E4" s="68"/>
      <c r="F4" s="68"/>
      <c r="G4" s="68"/>
      <c r="H4" s="68"/>
      <c r="I4" s="68"/>
      <c r="J4" s="68"/>
      <c r="K4" s="67"/>
    </row>
    <row r="6" spans="1:12" ht="51" x14ac:dyDescent="0.25">
      <c r="A6" s="1" t="s">
        <v>0</v>
      </c>
      <c r="B6" s="2" t="s">
        <v>1</v>
      </c>
      <c r="C6" s="2" t="s">
        <v>117</v>
      </c>
      <c r="D6" s="1" t="s">
        <v>2</v>
      </c>
      <c r="E6" s="2" t="s">
        <v>3</v>
      </c>
      <c r="F6" s="2" t="s">
        <v>79</v>
      </c>
      <c r="G6" s="2" t="s">
        <v>80</v>
      </c>
      <c r="H6" s="2" t="s">
        <v>6</v>
      </c>
      <c r="I6" s="2" t="s">
        <v>7</v>
      </c>
      <c r="J6" s="1" t="s">
        <v>8</v>
      </c>
      <c r="K6" s="3" t="s">
        <v>9</v>
      </c>
      <c r="L6" s="4" t="s">
        <v>10</v>
      </c>
    </row>
    <row r="7" spans="1:12" ht="51.75" customHeight="1" x14ac:dyDescent="0.25">
      <c r="A7" s="78" t="s">
        <v>109</v>
      </c>
      <c r="B7" s="79"/>
      <c r="C7" s="79"/>
      <c r="D7" s="79"/>
      <c r="E7" s="79"/>
      <c r="F7" s="79"/>
      <c r="G7" s="79"/>
      <c r="H7" s="79"/>
      <c r="I7" s="79"/>
      <c r="J7" s="79"/>
      <c r="K7" s="79"/>
      <c r="L7" s="79"/>
    </row>
    <row r="8" spans="1:12" ht="66" customHeight="1" x14ac:dyDescent="0.25">
      <c r="A8" s="7">
        <v>1</v>
      </c>
      <c r="B8" s="17" t="s">
        <v>110</v>
      </c>
      <c r="C8" s="7">
        <v>220</v>
      </c>
      <c r="D8" s="7" t="s">
        <v>18</v>
      </c>
      <c r="E8" s="7"/>
      <c r="F8" s="7"/>
      <c r="G8" s="7"/>
      <c r="H8" s="25">
        <f>F8*C8</f>
        <v>0</v>
      </c>
      <c r="I8" s="7"/>
      <c r="J8" s="25">
        <f>K8-H8</f>
        <v>0</v>
      </c>
      <c r="K8" s="25">
        <f>G8*C8</f>
        <v>0</v>
      </c>
      <c r="L8" s="7"/>
    </row>
    <row r="9" spans="1:12" ht="49.5" customHeight="1" x14ac:dyDescent="0.25">
      <c r="A9" s="57">
        <v>2</v>
      </c>
      <c r="B9" s="18" t="s">
        <v>111</v>
      </c>
      <c r="C9" s="57">
        <v>380</v>
      </c>
      <c r="D9" s="7" t="s">
        <v>18</v>
      </c>
      <c r="E9" s="57"/>
      <c r="F9" s="57"/>
      <c r="G9" s="57"/>
      <c r="H9" s="25">
        <f>F9*C9</f>
        <v>0</v>
      </c>
      <c r="I9" s="57"/>
      <c r="J9" s="25">
        <f>K9-H9</f>
        <v>0</v>
      </c>
      <c r="K9" s="25">
        <f>G9*C9</f>
        <v>0</v>
      </c>
      <c r="L9" s="57"/>
    </row>
    <row r="10" spans="1:12" x14ac:dyDescent="0.25">
      <c r="A10" s="80" t="s">
        <v>15</v>
      </c>
      <c r="B10" s="80"/>
      <c r="C10" s="8"/>
      <c r="D10" s="8" t="s">
        <v>16</v>
      </c>
      <c r="E10" s="8" t="s">
        <v>16</v>
      </c>
      <c r="F10" s="8" t="s">
        <v>16</v>
      </c>
      <c r="G10" s="8" t="s">
        <v>16</v>
      </c>
      <c r="H10" s="26">
        <f>H8+H9</f>
        <v>0</v>
      </c>
      <c r="I10" s="8" t="s">
        <v>16</v>
      </c>
      <c r="J10" s="26">
        <f>J8+J9</f>
        <v>0</v>
      </c>
      <c r="K10" s="26">
        <f>K8+K9</f>
        <v>0</v>
      </c>
      <c r="L10" s="8" t="s">
        <v>16</v>
      </c>
    </row>
  </sheetData>
  <mergeCells count="4">
    <mergeCell ref="B4:K4"/>
    <mergeCell ref="A7:L7"/>
    <mergeCell ref="A10:B10"/>
    <mergeCell ref="B2:C2"/>
  </mergeCells>
  <pageMargins left="0.7" right="0.7" top="0.75" bottom="0.75" header="0.3" footer="0.3"/>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D534D-1235-421B-B9D0-6A5959894285}">
  <dimension ref="A2:L15"/>
  <sheetViews>
    <sheetView view="pageBreakPreview" zoomScale="60" zoomScaleNormal="100" workbookViewId="0">
      <selection activeCell="B19" sqref="B19"/>
    </sheetView>
  </sheetViews>
  <sheetFormatPr defaultRowHeight="15" x14ac:dyDescent="0.25"/>
  <cols>
    <col min="2" max="2" width="17.5703125" customWidth="1"/>
    <col min="4" max="4" width="10.7109375" customWidth="1"/>
    <col min="5" max="5" width="12.42578125" customWidth="1"/>
    <col min="12" max="12" width="13" customWidth="1"/>
  </cols>
  <sheetData>
    <row r="2" spans="1:12" x14ac:dyDescent="0.25">
      <c r="B2" s="66" t="s">
        <v>96</v>
      </c>
      <c r="C2" s="67"/>
    </row>
    <row r="4" spans="1:12" x14ac:dyDescent="0.25">
      <c r="B4" s="66" t="s">
        <v>28</v>
      </c>
      <c r="C4" s="68"/>
      <c r="D4" s="68"/>
      <c r="E4" s="68"/>
      <c r="F4" s="68"/>
      <c r="G4" s="68"/>
      <c r="H4" s="68"/>
      <c r="I4" s="68"/>
      <c r="J4" s="68"/>
      <c r="K4" s="67"/>
    </row>
    <row r="6" spans="1:12" ht="38.25" x14ac:dyDescent="0.25">
      <c r="A6" s="1" t="s">
        <v>0</v>
      </c>
      <c r="B6" s="2" t="s">
        <v>1</v>
      </c>
      <c r="C6" s="2" t="s">
        <v>117</v>
      </c>
      <c r="D6" s="1" t="s">
        <v>2</v>
      </c>
      <c r="E6" s="2" t="s">
        <v>3</v>
      </c>
      <c r="F6" s="2" t="s">
        <v>79</v>
      </c>
      <c r="G6" s="2" t="s">
        <v>80</v>
      </c>
      <c r="H6" s="2" t="s">
        <v>6</v>
      </c>
      <c r="I6" s="2" t="s">
        <v>7</v>
      </c>
      <c r="J6" s="1" t="s">
        <v>8</v>
      </c>
      <c r="K6" s="3" t="s">
        <v>9</v>
      </c>
      <c r="L6" s="4" t="s">
        <v>10</v>
      </c>
    </row>
    <row r="7" spans="1:12" x14ac:dyDescent="0.25">
      <c r="A7" s="77" t="str">
        <f>'[1]Zadanie 18 - Papier do EKG, KTG'!$A$7</f>
        <v>Papier termiczny, do aparatu EKG, charakterystyka powierzchni papieru: nadruk w postaci czerwonej kratki.</v>
      </c>
      <c r="B7" s="70"/>
      <c r="C7" s="70"/>
      <c r="D7" s="70"/>
      <c r="E7" s="70"/>
      <c r="F7" s="70"/>
      <c r="G7" s="70"/>
      <c r="H7" s="70"/>
      <c r="I7" s="70"/>
      <c r="J7" s="70"/>
      <c r="K7" s="70"/>
      <c r="L7" s="71"/>
    </row>
    <row r="8" spans="1:12" x14ac:dyDescent="0.25">
      <c r="A8" s="7">
        <v>1</v>
      </c>
      <c r="B8" s="5" t="s">
        <v>29</v>
      </c>
      <c r="C8" s="7">
        <v>75</v>
      </c>
      <c r="D8" s="7" t="s">
        <v>18</v>
      </c>
      <c r="E8" s="7"/>
      <c r="F8" s="25"/>
      <c r="G8" s="7"/>
      <c r="H8" s="25">
        <f>F8*C8</f>
        <v>0</v>
      </c>
      <c r="I8" s="7"/>
      <c r="J8" s="25">
        <f>K8-H8</f>
        <v>0</v>
      </c>
      <c r="K8" s="25">
        <f>G8*C8</f>
        <v>0</v>
      </c>
      <c r="L8" s="7"/>
    </row>
    <row r="9" spans="1:12" x14ac:dyDescent="0.25">
      <c r="A9" s="7">
        <v>2</v>
      </c>
      <c r="B9" s="5" t="s">
        <v>30</v>
      </c>
      <c r="C9" s="7">
        <v>300</v>
      </c>
      <c r="D9" s="7" t="s">
        <v>18</v>
      </c>
      <c r="E9" s="7"/>
      <c r="F9" s="7"/>
      <c r="G9" s="27"/>
      <c r="H9" s="25">
        <f t="shared" ref="H9:H10" si="0">F9*C9</f>
        <v>0</v>
      </c>
      <c r="I9" s="7"/>
      <c r="J9" s="25">
        <f t="shared" ref="J9:J10" si="1">K9-H9</f>
        <v>0</v>
      </c>
      <c r="K9" s="25">
        <f t="shared" ref="K9:K10" si="2">G9*C9</f>
        <v>0</v>
      </c>
      <c r="L9" s="7"/>
    </row>
    <row r="10" spans="1:12" ht="15" customHeight="1" x14ac:dyDescent="0.25">
      <c r="A10" s="7">
        <v>3</v>
      </c>
      <c r="B10" s="5" t="s">
        <v>31</v>
      </c>
      <c r="C10" s="7">
        <v>150</v>
      </c>
      <c r="D10" s="7" t="s">
        <v>18</v>
      </c>
      <c r="E10" s="7"/>
      <c r="F10" s="25"/>
      <c r="G10" s="7"/>
      <c r="H10" s="25">
        <f t="shared" si="0"/>
        <v>0</v>
      </c>
      <c r="I10" s="7"/>
      <c r="J10" s="25">
        <f t="shared" si="1"/>
        <v>0</v>
      </c>
      <c r="K10" s="25">
        <f t="shared" si="2"/>
        <v>0</v>
      </c>
      <c r="L10" s="7"/>
    </row>
    <row r="11" spans="1:12" ht="35.25" customHeight="1" x14ac:dyDescent="0.25">
      <c r="A11" s="81" t="str">
        <f>'[1]Zadanie 18 - Papier do EKG, KTG'!$A$13</f>
        <v>Papier termiczny, do aparatu KTG BISTOS BT-350 Dual LCD,  rozmiar 152 mm x 90 mm x 160, składanka, zapis termiczny, charakterystyka powierzchni papieru: nadruk w postaci czerwonej kratki. Papier nadrukowany w skali FHR 50 - 210 bpm.</v>
      </c>
      <c r="B11" s="75"/>
      <c r="C11" s="75"/>
      <c r="D11" s="75"/>
      <c r="E11" s="75"/>
      <c r="F11" s="75"/>
      <c r="G11" s="75"/>
      <c r="H11" s="75"/>
      <c r="I11" s="75"/>
      <c r="J11" s="75"/>
      <c r="K11" s="75"/>
      <c r="L11" s="76"/>
    </row>
    <row r="12" spans="1:12" x14ac:dyDescent="0.25">
      <c r="A12" s="15">
        <v>4</v>
      </c>
      <c r="B12" s="14" t="s">
        <v>32</v>
      </c>
      <c r="C12" s="15">
        <v>150</v>
      </c>
      <c r="D12" s="15" t="s">
        <v>18</v>
      </c>
      <c r="E12" s="15"/>
      <c r="F12" s="28"/>
      <c r="G12" s="15"/>
      <c r="H12" s="28">
        <f>F12*C12</f>
        <v>0</v>
      </c>
      <c r="I12" s="15"/>
      <c r="J12" s="28">
        <f>K12-H12</f>
        <v>0</v>
      </c>
      <c r="K12" s="28">
        <f>G12*C12</f>
        <v>0</v>
      </c>
      <c r="L12" s="15"/>
    </row>
    <row r="13" spans="1:12" ht="20.25" customHeight="1" x14ac:dyDescent="0.25">
      <c r="A13" s="81" t="str">
        <f>'[1]Zadanie 18 - Papier do EKG, KTG'!$A$17</f>
        <v>Termoczuły papier przeznaczony do czarno-białych videoprinterów firmy SONY</v>
      </c>
      <c r="B13" s="75"/>
      <c r="C13" s="75"/>
      <c r="D13" s="75"/>
      <c r="E13" s="75"/>
      <c r="F13" s="75"/>
      <c r="G13" s="75"/>
      <c r="H13" s="75"/>
      <c r="I13" s="75"/>
      <c r="J13" s="75"/>
      <c r="K13" s="75"/>
      <c r="L13" s="76"/>
    </row>
    <row r="14" spans="1:12" ht="63.75" x14ac:dyDescent="0.25">
      <c r="A14" s="7">
        <v>5</v>
      </c>
      <c r="B14" s="16" t="s">
        <v>119</v>
      </c>
      <c r="C14" s="7">
        <v>150</v>
      </c>
      <c r="D14" s="7" t="s">
        <v>18</v>
      </c>
      <c r="E14" s="7"/>
      <c r="F14" s="25"/>
      <c r="G14" s="7"/>
      <c r="H14" s="25">
        <f>F14*C14</f>
        <v>0</v>
      </c>
      <c r="I14" s="7"/>
      <c r="J14" s="25">
        <f>K14-H14</f>
        <v>0</v>
      </c>
      <c r="K14" s="25">
        <f>G14*C14</f>
        <v>0</v>
      </c>
      <c r="L14" s="7"/>
    </row>
    <row r="15" spans="1:12" x14ac:dyDescent="0.25">
      <c r="A15" s="72" t="s">
        <v>15</v>
      </c>
      <c r="B15" s="73"/>
      <c r="C15" s="8"/>
      <c r="D15" s="8" t="s">
        <v>16</v>
      </c>
      <c r="E15" s="8" t="s">
        <v>16</v>
      </c>
      <c r="F15" s="8" t="s">
        <v>16</v>
      </c>
      <c r="G15" s="8" t="s">
        <v>16</v>
      </c>
      <c r="H15" s="26">
        <f>H8+H9+H10+H12+H14</f>
        <v>0</v>
      </c>
      <c r="I15" s="8" t="s">
        <v>16</v>
      </c>
      <c r="J15" s="26">
        <f>J8+J9+J10+J12+J14</f>
        <v>0</v>
      </c>
      <c r="K15" s="26">
        <f>K8+K9+K10+K12+K14</f>
        <v>0</v>
      </c>
      <c r="L15" s="8" t="s">
        <v>16</v>
      </c>
    </row>
  </sheetData>
  <mergeCells count="6">
    <mergeCell ref="A15:B15"/>
    <mergeCell ref="B2:C2"/>
    <mergeCell ref="B4:K4"/>
    <mergeCell ref="A7:L7"/>
    <mergeCell ref="A11:L11"/>
    <mergeCell ref="A13:L13"/>
  </mergeCells>
  <pageMargins left="0.7" right="0.7" top="0.75" bottom="0.75"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A3A4C-7CE5-4F80-8E3F-2BBE0451DBDD}">
  <dimension ref="A2:L10"/>
  <sheetViews>
    <sheetView view="pageBreakPreview" zoomScale="60" zoomScaleNormal="100" workbookViewId="0">
      <selection activeCell="B19" sqref="B19"/>
    </sheetView>
  </sheetViews>
  <sheetFormatPr defaultRowHeight="15" x14ac:dyDescent="0.25"/>
  <cols>
    <col min="2" max="2" width="15" customWidth="1"/>
    <col min="4" max="4" width="10.5703125" customWidth="1"/>
    <col min="5" max="5" width="11.85546875" customWidth="1"/>
    <col min="12" max="12" width="12.42578125" customWidth="1"/>
  </cols>
  <sheetData>
    <row r="2" spans="1:12" x14ac:dyDescent="0.25">
      <c r="B2" s="66" t="s">
        <v>97</v>
      </c>
      <c r="C2" s="67"/>
    </row>
    <row r="4" spans="1:12" x14ac:dyDescent="0.25">
      <c r="B4" s="66" t="s">
        <v>35</v>
      </c>
      <c r="C4" s="68"/>
      <c r="D4" s="68"/>
      <c r="E4" s="68"/>
      <c r="F4" s="68"/>
      <c r="G4" s="68"/>
      <c r="H4" s="68"/>
      <c r="I4" s="68"/>
      <c r="J4" s="68"/>
      <c r="K4" s="67"/>
    </row>
    <row r="6" spans="1:12" ht="51" x14ac:dyDescent="0.25">
      <c r="A6" s="1" t="s">
        <v>0</v>
      </c>
      <c r="B6" s="2" t="s">
        <v>1</v>
      </c>
      <c r="C6" s="2" t="s">
        <v>117</v>
      </c>
      <c r="D6" s="1" t="s">
        <v>2</v>
      </c>
      <c r="E6" s="2" t="s">
        <v>3</v>
      </c>
      <c r="F6" s="2" t="s">
        <v>79</v>
      </c>
      <c r="G6" s="2" t="s">
        <v>80</v>
      </c>
      <c r="H6" s="2" t="s">
        <v>6</v>
      </c>
      <c r="I6" s="2" t="s">
        <v>7</v>
      </c>
      <c r="J6" s="1" t="s">
        <v>8</v>
      </c>
      <c r="K6" s="3" t="s">
        <v>9</v>
      </c>
      <c r="L6" s="4" t="s">
        <v>10</v>
      </c>
    </row>
    <row r="7" spans="1:12" x14ac:dyDescent="0.25">
      <c r="A7" s="78" t="str">
        <f>'[1]Zadanie 19 A- Podkłady jednoraz'!$A$6</f>
        <v xml:space="preserve"> Jednorazowy podkład w rolce, wykonany z dwóch warstw celulozy, podfoliowany. W kolorze niebieskim, perforacja co 50 cm.</v>
      </c>
      <c r="B7" s="79"/>
      <c r="C7" s="79"/>
      <c r="D7" s="79"/>
      <c r="E7" s="79"/>
      <c r="F7" s="79"/>
      <c r="G7" s="79"/>
      <c r="H7" s="79"/>
      <c r="I7" s="79"/>
      <c r="J7" s="79"/>
      <c r="K7" s="79"/>
      <c r="L7" s="79"/>
    </row>
    <row r="8" spans="1:12" ht="52.5" customHeight="1" x14ac:dyDescent="0.25">
      <c r="A8" s="7">
        <v>1</v>
      </c>
      <c r="B8" s="17" t="s">
        <v>36</v>
      </c>
      <c r="C8" s="7">
        <v>1050</v>
      </c>
      <c r="D8" s="7" t="s">
        <v>18</v>
      </c>
      <c r="E8" s="7"/>
      <c r="F8" s="7"/>
      <c r="G8" s="7"/>
      <c r="H8" s="25">
        <f>F8*C8</f>
        <v>0</v>
      </c>
      <c r="I8" s="7"/>
      <c r="J8" s="25">
        <f>K8-H8</f>
        <v>0</v>
      </c>
      <c r="K8" s="25">
        <f>G8*C8</f>
        <v>0</v>
      </c>
      <c r="L8" s="7"/>
    </row>
    <row r="9" spans="1:12" ht="30" x14ac:dyDescent="0.25">
      <c r="A9" s="8">
        <v>2</v>
      </c>
      <c r="B9" s="18" t="s">
        <v>37</v>
      </c>
      <c r="C9" s="8">
        <v>110</v>
      </c>
      <c r="D9" s="7" t="s">
        <v>18</v>
      </c>
      <c r="E9" s="8"/>
      <c r="F9" s="8"/>
      <c r="G9" s="8"/>
      <c r="H9" s="26">
        <f>F9*C9</f>
        <v>0</v>
      </c>
      <c r="I9" s="8"/>
      <c r="J9" s="26">
        <f>K9-H9</f>
        <v>0</v>
      </c>
      <c r="K9" s="26">
        <f>G9*C9</f>
        <v>0</v>
      </c>
      <c r="L9" s="8"/>
    </row>
    <row r="10" spans="1:12" x14ac:dyDescent="0.25">
      <c r="A10" s="80" t="s">
        <v>15</v>
      </c>
      <c r="B10" s="80"/>
      <c r="C10" s="8"/>
      <c r="D10" s="8" t="s">
        <v>16</v>
      </c>
      <c r="E10" s="8" t="s">
        <v>16</v>
      </c>
      <c r="F10" s="8" t="s">
        <v>16</v>
      </c>
      <c r="G10" s="8" t="s">
        <v>16</v>
      </c>
      <c r="H10" s="26">
        <f>H8+H9</f>
        <v>0</v>
      </c>
      <c r="I10" s="8" t="s">
        <v>16</v>
      </c>
      <c r="J10" s="26">
        <f>J8+J9</f>
        <v>0</v>
      </c>
      <c r="K10" s="26">
        <f>K8+K9</f>
        <v>0</v>
      </c>
      <c r="L10" s="8" t="s">
        <v>16</v>
      </c>
    </row>
  </sheetData>
  <mergeCells count="4">
    <mergeCell ref="B4:K4"/>
    <mergeCell ref="A7:L7"/>
    <mergeCell ref="A10:B10"/>
    <mergeCell ref="B2:C2"/>
  </mergeCells>
  <pageMargins left="0.7" right="0.7" top="0.75" bottom="0.75" header="0.3" footer="0.3"/>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13161-B4A1-4085-B370-98B4FFBFB3C4}">
  <dimension ref="A2:N18"/>
  <sheetViews>
    <sheetView view="pageBreakPreview" zoomScale="60" zoomScaleNormal="100" workbookViewId="0">
      <selection activeCell="C17" sqref="C17"/>
    </sheetView>
  </sheetViews>
  <sheetFormatPr defaultRowHeight="15" x14ac:dyDescent="0.25"/>
  <cols>
    <col min="1" max="1" width="7" customWidth="1"/>
    <col min="2" max="2" width="17.140625" customWidth="1"/>
    <col min="4" max="4" width="11" customWidth="1"/>
    <col min="5" max="5" width="12.42578125" customWidth="1"/>
    <col min="12" max="12" width="12.140625" customWidth="1"/>
  </cols>
  <sheetData>
    <row r="2" spans="1:14" x14ac:dyDescent="0.25">
      <c r="B2" s="66" t="s">
        <v>98</v>
      </c>
      <c r="C2" s="67"/>
    </row>
    <row r="4" spans="1:14" x14ac:dyDescent="0.25">
      <c r="B4" s="66" t="s">
        <v>38</v>
      </c>
      <c r="C4" s="68"/>
      <c r="D4" s="68"/>
      <c r="E4" s="68"/>
      <c r="F4" s="68"/>
      <c r="G4" s="68"/>
      <c r="H4" s="68"/>
      <c r="I4" s="68"/>
      <c r="J4" s="68"/>
      <c r="K4" s="67"/>
    </row>
    <row r="6" spans="1:14" ht="38.25" x14ac:dyDescent="0.25">
      <c r="A6" s="1" t="s">
        <v>0</v>
      </c>
      <c r="B6" s="2" t="s">
        <v>1</v>
      </c>
      <c r="C6" s="2" t="s">
        <v>117</v>
      </c>
      <c r="D6" s="1" t="s">
        <v>2</v>
      </c>
      <c r="E6" s="2" t="s">
        <v>3</v>
      </c>
      <c r="F6" s="2" t="s">
        <v>79</v>
      </c>
      <c r="G6" s="2" t="s">
        <v>80</v>
      </c>
      <c r="H6" s="2" t="s">
        <v>6</v>
      </c>
      <c r="I6" s="2" t="s">
        <v>7</v>
      </c>
      <c r="J6" s="1" t="s">
        <v>8</v>
      </c>
      <c r="K6" s="3" t="s">
        <v>9</v>
      </c>
      <c r="L6" s="4" t="s">
        <v>10</v>
      </c>
    </row>
    <row r="7" spans="1:14" ht="127.5" customHeight="1" x14ac:dyDescent="0.25">
      <c r="A7" s="82" t="s">
        <v>39</v>
      </c>
      <c r="B7" s="83"/>
      <c r="C7" s="83"/>
      <c r="D7" s="83"/>
      <c r="E7" s="83"/>
      <c r="F7" s="83"/>
      <c r="G7" s="83"/>
      <c r="H7" s="83"/>
      <c r="I7" s="83"/>
      <c r="J7" s="83"/>
      <c r="K7" s="83"/>
      <c r="L7" s="84"/>
      <c r="M7" s="19"/>
      <c r="N7" s="20"/>
    </row>
    <row r="8" spans="1:14" x14ac:dyDescent="0.25">
      <c r="A8" s="7">
        <v>1</v>
      </c>
      <c r="B8" s="5" t="s">
        <v>40</v>
      </c>
      <c r="C8" s="7">
        <v>375</v>
      </c>
      <c r="D8" s="7" t="s">
        <v>18</v>
      </c>
      <c r="E8" s="7"/>
      <c r="F8" s="27"/>
      <c r="G8" s="7"/>
      <c r="H8" s="25">
        <f>F8*C8</f>
        <v>0</v>
      </c>
      <c r="I8" s="7"/>
      <c r="J8" s="25">
        <f>K8-H8</f>
        <v>0</v>
      </c>
      <c r="K8" s="25">
        <f>G8*C8</f>
        <v>0</v>
      </c>
      <c r="L8" s="7"/>
    </row>
    <row r="9" spans="1:14" x14ac:dyDescent="0.25">
      <c r="A9" s="7">
        <v>2</v>
      </c>
      <c r="B9" s="5" t="s">
        <v>41</v>
      </c>
      <c r="C9" s="7">
        <v>750</v>
      </c>
      <c r="D9" s="7" t="s">
        <v>18</v>
      </c>
      <c r="E9" s="7"/>
      <c r="F9" s="7"/>
      <c r="G9" s="7"/>
      <c r="H9" s="25">
        <f t="shared" ref="H9:H11" si="0">F9*C9</f>
        <v>0</v>
      </c>
      <c r="I9" s="7"/>
      <c r="J9" s="25">
        <f t="shared" ref="J9:J11" si="1">K9-H9</f>
        <v>0</v>
      </c>
      <c r="K9" s="25">
        <f t="shared" ref="K9:K11" si="2">G9*C9</f>
        <v>0</v>
      </c>
      <c r="L9" s="7"/>
    </row>
    <row r="10" spans="1:14" x14ac:dyDescent="0.25">
      <c r="A10" s="7">
        <v>3</v>
      </c>
      <c r="B10" s="5" t="s">
        <v>42</v>
      </c>
      <c r="C10" s="7">
        <v>4600</v>
      </c>
      <c r="D10" s="7" t="s">
        <v>18</v>
      </c>
      <c r="E10" s="7"/>
      <c r="F10" s="7"/>
      <c r="G10" s="7"/>
      <c r="H10" s="25">
        <f t="shared" si="0"/>
        <v>0</v>
      </c>
      <c r="I10" s="7"/>
      <c r="J10" s="25">
        <f t="shared" si="1"/>
        <v>0</v>
      </c>
      <c r="K10" s="25">
        <f t="shared" si="2"/>
        <v>0</v>
      </c>
      <c r="L10" s="7"/>
    </row>
    <row r="11" spans="1:14" x14ac:dyDescent="0.25">
      <c r="A11" s="8">
        <v>4</v>
      </c>
      <c r="B11" s="6" t="s">
        <v>43</v>
      </c>
      <c r="C11" s="8">
        <v>1500</v>
      </c>
      <c r="D11" s="8" t="s">
        <v>18</v>
      </c>
      <c r="E11" s="8"/>
      <c r="F11" s="29"/>
      <c r="G11" s="8"/>
      <c r="H11" s="26">
        <f t="shared" si="0"/>
        <v>0</v>
      </c>
      <c r="I11" s="8"/>
      <c r="J11" s="26">
        <f t="shared" si="1"/>
        <v>0</v>
      </c>
      <c r="K11" s="26">
        <f t="shared" si="2"/>
        <v>0</v>
      </c>
      <c r="L11" s="8"/>
    </row>
    <row r="12" spans="1:14" ht="148.5" customHeight="1" x14ac:dyDescent="0.25">
      <c r="A12" s="85" t="s">
        <v>44</v>
      </c>
      <c r="B12" s="85"/>
      <c r="C12" s="85"/>
      <c r="D12" s="85"/>
      <c r="E12" s="85"/>
      <c r="F12" s="85"/>
      <c r="G12" s="85"/>
      <c r="H12" s="85"/>
      <c r="I12" s="85"/>
      <c r="J12" s="85"/>
      <c r="K12" s="85"/>
      <c r="L12" s="85"/>
      <c r="M12" s="20"/>
      <c r="N12" s="20"/>
    </row>
    <row r="13" spans="1:14" ht="15" customHeight="1" x14ac:dyDescent="0.25">
      <c r="A13" s="21" t="s">
        <v>45</v>
      </c>
      <c r="B13" s="21" t="s">
        <v>46</v>
      </c>
      <c r="C13" s="21" t="s">
        <v>118</v>
      </c>
      <c r="D13" s="15" t="s">
        <v>18</v>
      </c>
      <c r="E13" s="21"/>
      <c r="F13" s="31"/>
      <c r="G13" s="31"/>
      <c r="H13" s="28">
        <f>F13*C13</f>
        <v>0</v>
      </c>
      <c r="I13" s="21"/>
      <c r="J13" s="28">
        <f>K13-H13</f>
        <v>0</v>
      </c>
      <c r="K13" s="28">
        <f>G13*C13</f>
        <v>0</v>
      </c>
      <c r="L13" s="21"/>
      <c r="M13" s="20"/>
      <c r="N13" s="20"/>
    </row>
    <row r="14" spans="1:14" x14ac:dyDescent="0.25">
      <c r="A14" s="15">
        <v>6</v>
      </c>
      <c r="B14" s="14" t="s">
        <v>47</v>
      </c>
      <c r="C14" s="15">
        <v>150</v>
      </c>
      <c r="D14" s="15" t="s">
        <v>18</v>
      </c>
      <c r="E14" s="15"/>
      <c r="F14" s="30"/>
      <c r="G14" s="30"/>
      <c r="H14" s="28">
        <f>F14*C14</f>
        <v>0</v>
      </c>
      <c r="I14" s="15"/>
      <c r="J14" s="28">
        <f>K14-H14</f>
        <v>0</v>
      </c>
      <c r="K14" s="28">
        <f>G14*C14</f>
        <v>0</v>
      </c>
      <c r="L14" s="15"/>
    </row>
    <row r="15" spans="1:14" ht="158.25" customHeight="1" x14ac:dyDescent="0.25">
      <c r="A15" s="82" t="s">
        <v>48</v>
      </c>
      <c r="B15" s="83"/>
      <c r="C15" s="83"/>
      <c r="D15" s="83"/>
      <c r="E15" s="83"/>
      <c r="F15" s="83"/>
      <c r="G15" s="83"/>
      <c r="H15" s="83"/>
      <c r="I15" s="83"/>
      <c r="J15" s="83"/>
      <c r="K15" s="83"/>
      <c r="L15" s="84"/>
      <c r="M15" s="19"/>
      <c r="N15" s="20"/>
    </row>
    <row r="16" spans="1:14" x14ac:dyDescent="0.25">
      <c r="A16" s="7">
        <v>7</v>
      </c>
      <c r="B16" s="16" t="s">
        <v>40</v>
      </c>
      <c r="C16" s="7">
        <v>150</v>
      </c>
      <c r="D16" s="7" t="s">
        <v>18</v>
      </c>
      <c r="E16" s="7"/>
      <c r="F16" s="27"/>
      <c r="G16" s="27"/>
      <c r="H16" s="25">
        <f>F16*C16</f>
        <v>0</v>
      </c>
      <c r="I16" s="7"/>
      <c r="J16" s="25">
        <f>K16-H16</f>
        <v>0</v>
      </c>
      <c r="K16" s="25">
        <f>G16*C16</f>
        <v>0</v>
      </c>
      <c r="L16" s="7"/>
    </row>
    <row r="17" spans="1:12" x14ac:dyDescent="0.25">
      <c r="A17" s="13">
        <v>8</v>
      </c>
      <c r="B17" s="22" t="s">
        <v>42</v>
      </c>
      <c r="C17" s="8">
        <v>150</v>
      </c>
      <c r="D17" s="8" t="s">
        <v>18</v>
      </c>
      <c r="E17" s="8"/>
      <c r="F17" s="29"/>
      <c r="G17" s="29"/>
      <c r="H17" s="25">
        <f>F17*C17</f>
        <v>0</v>
      </c>
      <c r="I17" s="8"/>
      <c r="J17" s="25">
        <f>K17-H17</f>
        <v>0</v>
      </c>
      <c r="K17" s="25">
        <f>G17*C17</f>
        <v>0</v>
      </c>
      <c r="L17" s="8"/>
    </row>
    <row r="18" spans="1:12" x14ac:dyDescent="0.25">
      <c r="A18" s="72" t="s">
        <v>15</v>
      </c>
      <c r="B18" s="73"/>
      <c r="C18" s="8"/>
      <c r="D18" s="8" t="s">
        <v>16</v>
      </c>
      <c r="E18" s="8" t="s">
        <v>16</v>
      </c>
      <c r="F18" s="8" t="s">
        <v>16</v>
      </c>
      <c r="G18" s="8" t="s">
        <v>16</v>
      </c>
      <c r="H18" s="26">
        <f>H8+H9+H10+H11+H13+H14+H16+H17</f>
        <v>0</v>
      </c>
      <c r="I18" s="8" t="s">
        <v>16</v>
      </c>
      <c r="J18" s="26">
        <f>J8+J9+J10+J11+J13+J14+J16+J17</f>
        <v>0</v>
      </c>
      <c r="K18" s="26">
        <f>K8++K9+K10+K11+K13+K14+K16+K17</f>
        <v>0</v>
      </c>
      <c r="L18" s="8" t="s">
        <v>16</v>
      </c>
    </row>
  </sheetData>
  <mergeCells count="6">
    <mergeCell ref="A18:B18"/>
    <mergeCell ref="B2:C2"/>
    <mergeCell ref="B4:K4"/>
    <mergeCell ref="A7:L7"/>
    <mergeCell ref="A12:L12"/>
    <mergeCell ref="A15:L15"/>
  </mergeCells>
  <pageMargins left="0.7" right="0.7" top="0.75" bottom="0.75" header="0.3" footer="0.3"/>
  <pageSetup paperSize="9" scale="71" orientation="portrait"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662CB-EE57-4CB1-B6B7-20FFA251E1FA}">
  <dimension ref="A2:L13"/>
  <sheetViews>
    <sheetView view="pageBreakPreview" zoomScale="60" zoomScaleNormal="100" workbookViewId="0">
      <selection activeCell="C12" sqref="C12"/>
    </sheetView>
  </sheetViews>
  <sheetFormatPr defaultRowHeight="15" x14ac:dyDescent="0.25"/>
  <cols>
    <col min="2" max="2" width="13.5703125" customWidth="1"/>
    <col min="4" max="4" width="10.28515625" customWidth="1"/>
    <col min="5" max="5" width="11.85546875" customWidth="1"/>
    <col min="12" max="12" width="13.28515625" customWidth="1"/>
  </cols>
  <sheetData>
    <row r="2" spans="1:12" x14ac:dyDescent="0.25">
      <c r="B2" s="66" t="s">
        <v>99</v>
      </c>
      <c r="C2" s="67"/>
    </row>
    <row r="4" spans="1:12" x14ac:dyDescent="0.25">
      <c r="B4" s="66" t="s">
        <v>49</v>
      </c>
      <c r="C4" s="68"/>
      <c r="D4" s="68"/>
      <c r="E4" s="68"/>
      <c r="F4" s="68"/>
      <c r="G4" s="68"/>
      <c r="H4" s="68"/>
      <c r="I4" s="68"/>
      <c r="J4" s="68"/>
      <c r="K4" s="67"/>
    </row>
    <row r="6" spans="1:12" ht="51" x14ac:dyDescent="0.25">
      <c r="A6" s="1" t="s">
        <v>0</v>
      </c>
      <c r="B6" s="2" t="s">
        <v>1</v>
      </c>
      <c r="C6" s="2" t="s">
        <v>117</v>
      </c>
      <c r="D6" s="1" t="s">
        <v>2</v>
      </c>
      <c r="E6" s="2" t="s">
        <v>3</v>
      </c>
      <c r="F6" s="2" t="s">
        <v>79</v>
      </c>
      <c r="G6" s="2" t="s">
        <v>80</v>
      </c>
      <c r="H6" s="2" t="s">
        <v>6</v>
      </c>
      <c r="I6" s="2" t="s">
        <v>7</v>
      </c>
      <c r="J6" s="1" t="s">
        <v>8</v>
      </c>
      <c r="K6" s="3" t="s">
        <v>9</v>
      </c>
      <c r="L6" s="4" t="s">
        <v>10</v>
      </c>
    </row>
    <row r="7" spans="1:12" x14ac:dyDescent="0.25">
      <c r="A7" s="77" t="s">
        <v>112</v>
      </c>
      <c r="B7" s="70"/>
      <c r="C7" s="70"/>
      <c r="D7" s="70"/>
      <c r="E7" s="70"/>
      <c r="F7" s="70"/>
      <c r="G7" s="70"/>
      <c r="H7" s="70"/>
      <c r="I7" s="70"/>
      <c r="J7" s="70"/>
      <c r="K7" s="70"/>
      <c r="L7" s="71"/>
    </row>
    <row r="8" spans="1:12" ht="36" customHeight="1" x14ac:dyDescent="0.25">
      <c r="A8" s="7">
        <v>1</v>
      </c>
      <c r="B8" s="58" t="s">
        <v>113</v>
      </c>
      <c r="C8" s="7">
        <v>15</v>
      </c>
      <c r="D8" s="7" t="s">
        <v>54</v>
      </c>
      <c r="E8" s="7"/>
      <c r="F8" s="27"/>
      <c r="G8" s="27"/>
      <c r="H8" s="7">
        <f>F8*C8</f>
        <v>0</v>
      </c>
      <c r="I8" s="7"/>
      <c r="J8" s="7">
        <f>K8-H8</f>
        <v>0</v>
      </c>
      <c r="K8" s="7">
        <f>G8*C8</f>
        <v>0</v>
      </c>
      <c r="L8" s="7"/>
    </row>
    <row r="9" spans="1:12" x14ac:dyDescent="0.25">
      <c r="A9" s="81" t="s">
        <v>50</v>
      </c>
      <c r="B9" s="75"/>
      <c r="C9" s="75"/>
      <c r="D9" s="75"/>
      <c r="E9" s="75"/>
      <c r="F9" s="75"/>
      <c r="G9" s="75"/>
      <c r="H9" s="75"/>
      <c r="I9" s="75"/>
      <c r="J9" s="75"/>
      <c r="K9" s="75"/>
      <c r="L9" s="76"/>
    </row>
    <row r="10" spans="1:12" ht="24.75" customHeight="1" x14ac:dyDescent="0.25">
      <c r="A10" s="15">
        <v>2</v>
      </c>
      <c r="B10" s="14" t="s">
        <v>114</v>
      </c>
      <c r="C10" s="15">
        <v>15</v>
      </c>
      <c r="D10" s="15" t="s">
        <v>18</v>
      </c>
      <c r="E10" s="15"/>
      <c r="F10" s="30"/>
      <c r="G10" s="30"/>
      <c r="H10" s="15">
        <f>F10*C10</f>
        <v>0</v>
      </c>
      <c r="I10" s="15"/>
      <c r="J10" s="15">
        <f>K10-H10</f>
        <v>0</v>
      </c>
      <c r="K10" s="15">
        <f>G10*C10</f>
        <v>0</v>
      </c>
      <c r="L10" s="15"/>
    </row>
    <row r="11" spans="1:12" x14ac:dyDescent="0.25">
      <c r="A11" s="81" t="s">
        <v>51</v>
      </c>
      <c r="B11" s="75"/>
      <c r="C11" s="75"/>
      <c r="D11" s="75"/>
      <c r="E11" s="75"/>
      <c r="F11" s="75"/>
      <c r="G11" s="75"/>
      <c r="H11" s="75"/>
      <c r="I11" s="75"/>
      <c r="J11" s="75"/>
      <c r="K11" s="75"/>
      <c r="L11" s="76"/>
    </row>
    <row r="12" spans="1:12" ht="24" customHeight="1" x14ac:dyDescent="0.25">
      <c r="A12" s="7">
        <v>3</v>
      </c>
      <c r="B12" s="16" t="s">
        <v>115</v>
      </c>
      <c r="C12" s="7">
        <v>15</v>
      </c>
      <c r="D12" s="7" t="s">
        <v>18</v>
      </c>
      <c r="E12" s="7"/>
      <c r="F12" s="27"/>
      <c r="G12" s="27"/>
      <c r="H12" s="7">
        <f>F12*C12</f>
        <v>0</v>
      </c>
      <c r="I12" s="7"/>
      <c r="J12" s="7">
        <f>K12-H12</f>
        <v>0</v>
      </c>
      <c r="K12" s="7">
        <f>G12*C12</f>
        <v>0</v>
      </c>
      <c r="L12" s="7"/>
    </row>
    <row r="13" spans="1:12" x14ac:dyDescent="0.25">
      <c r="A13" s="72" t="s">
        <v>15</v>
      </c>
      <c r="B13" s="73"/>
      <c r="C13" s="8"/>
      <c r="D13" s="8" t="s">
        <v>16</v>
      </c>
      <c r="E13" s="8" t="s">
        <v>16</v>
      </c>
      <c r="F13" s="8" t="s">
        <v>16</v>
      </c>
      <c r="G13" s="8" t="s">
        <v>16</v>
      </c>
      <c r="H13" s="8">
        <f>H8+H10+H12</f>
        <v>0</v>
      </c>
      <c r="I13" s="8" t="s">
        <v>16</v>
      </c>
      <c r="J13" s="8">
        <f>J8+J10+J12</f>
        <v>0</v>
      </c>
      <c r="K13" s="8">
        <f>K8+K10+K12</f>
        <v>0</v>
      </c>
      <c r="L13" s="8" t="s">
        <v>16</v>
      </c>
    </row>
  </sheetData>
  <mergeCells count="6">
    <mergeCell ref="A13:B13"/>
    <mergeCell ref="B2:C2"/>
    <mergeCell ref="B4:K4"/>
    <mergeCell ref="A7:L7"/>
    <mergeCell ref="A9:L9"/>
    <mergeCell ref="A11:L11"/>
  </mergeCell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Nazwane zakresy</vt:lpstr>
      </vt:variant>
      <vt:variant>
        <vt:i4>7</vt:i4>
      </vt:variant>
    </vt:vector>
  </HeadingPairs>
  <TitlesOfParts>
    <vt:vector size="25" baseType="lpstr">
      <vt:lpstr>Zadanie 1</vt:lpstr>
      <vt:lpstr>Zadanie 2</vt:lpstr>
      <vt:lpstr>Zadanie 3</vt:lpstr>
      <vt:lpstr>Zadanie 4</vt:lpstr>
      <vt:lpstr>Zadanie 5</vt:lpstr>
      <vt:lpstr>Zadanie 6</vt:lpstr>
      <vt:lpstr>Zadanie 7</vt:lpstr>
      <vt:lpstr>Zadanie 8</vt:lpstr>
      <vt:lpstr>Zadanie 9</vt:lpstr>
      <vt:lpstr>Zadanie 10</vt:lpstr>
      <vt:lpstr>Zadanie 11</vt:lpstr>
      <vt:lpstr>Zadanie 12</vt:lpstr>
      <vt:lpstr>Zadanie 13</vt:lpstr>
      <vt:lpstr>Zadanie 14</vt:lpstr>
      <vt:lpstr>Zadanie 15</vt:lpstr>
      <vt:lpstr>Zadanie 16</vt:lpstr>
      <vt:lpstr>Zadanie 17</vt:lpstr>
      <vt:lpstr>Zadanie 18</vt:lpstr>
      <vt:lpstr>'Zadanie 10'!Obszar_wydruku</vt:lpstr>
      <vt:lpstr>'Zadanie 11'!Obszar_wydruku</vt:lpstr>
      <vt:lpstr>'Zadanie 12'!Obszar_wydruku</vt:lpstr>
      <vt:lpstr>'Zadanie 14'!Obszar_wydruku</vt:lpstr>
      <vt:lpstr>'Zadanie 15'!Obszar_wydruku</vt:lpstr>
      <vt:lpstr>'Zadanie 16'!Obszar_wydruku</vt:lpstr>
      <vt:lpstr>'Zadanie 8'!Obszar_wydruku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M</dc:creator>
  <cp:lastModifiedBy>Aleksandra M</cp:lastModifiedBy>
  <cp:lastPrinted>2021-11-02T07:46:53Z</cp:lastPrinted>
  <dcterms:created xsi:type="dcterms:W3CDTF">2021-06-15T07:40:38Z</dcterms:created>
  <dcterms:modified xsi:type="dcterms:W3CDTF">2021-11-02T08:55:45Z</dcterms:modified>
</cp:coreProperties>
</file>