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ingaK\Desktop\&amp; PRZETARGI\Odpady 2\"/>
    </mc:Choice>
  </mc:AlternateContent>
  <xr:revisionPtr revIDLastSave="0" documentId="8_{6EAB4E20-31A9-4ADB-9241-DEF89A5E8663}" xr6:coauthVersionLast="45" xr6:coauthVersionMax="45" xr10:uidLastSave="{00000000-0000-0000-0000-000000000000}"/>
  <bookViews>
    <workbookView xWindow="-120" yWindow="-120" windowWidth="29040" windowHeight="15840" tabRatio="922" xr2:uid="{00000000-000D-0000-FFFF-FFFF00000000}"/>
  </bookViews>
  <sheets>
    <sheet name="Zadanie nr 1 - Koszalin kom" sheetId="15" r:id="rId1"/>
    <sheet name="Zadanie 2 - Koszalin med" sheetId="13" r:id="rId2"/>
    <sheet name="zadanie 3 - Połczyn med" sheetId="16" r:id="rId3"/>
    <sheet name="Zadanie 4- leki" sheetId="14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6" l="1"/>
  <c r="F8" i="16"/>
  <c r="F9" i="16" s="1"/>
  <c r="H8" i="16" l="1"/>
  <c r="H9" i="16" s="1"/>
  <c r="G13" i="15"/>
  <c r="F12" i="15"/>
  <c r="H12" i="15" s="1"/>
  <c r="F11" i="15"/>
  <c r="H11" i="15" s="1"/>
  <c r="F10" i="15"/>
  <c r="H10" i="15" s="1"/>
  <c r="F9" i="15"/>
  <c r="H9" i="15" s="1"/>
  <c r="F8" i="15"/>
  <c r="H8" i="15" s="1"/>
  <c r="I8" i="16" l="1"/>
  <c r="I9" i="16" s="1"/>
  <c r="J10" i="15"/>
  <c r="K10" i="15" s="1"/>
  <c r="J11" i="15"/>
  <c r="K11" i="15" s="1"/>
  <c r="J8" i="15"/>
  <c r="J13" i="15" s="1"/>
  <c r="H13" i="15"/>
  <c r="J12" i="15"/>
  <c r="K12" i="15" s="1"/>
  <c r="J9" i="15"/>
  <c r="K9" i="15" s="1"/>
  <c r="K8" i="15" l="1"/>
  <c r="K13" i="15" s="1"/>
  <c r="F7" i="13"/>
  <c r="F7" i="14"/>
  <c r="E8" i="14"/>
  <c r="E8" i="13"/>
  <c r="F8" i="14" l="1"/>
  <c r="H7" i="14"/>
  <c r="H8" i="14" s="1"/>
  <c r="H7" i="13"/>
  <c r="H8" i="13" s="1"/>
  <c r="F8" i="13"/>
  <c r="I7" i="14" l="1"/>
  <c r="I8" i="14" s="1"/>
  <c r="I7" i="13"/>
  <c r="I8" i="13" s="1"/>
</calcChain>
</file>

<file path=xl/sharedStrings.xml><?xml version="1.0" encoding="utf-8"?>
<sst xmlns="http://schemas.openxmlformats.org/spreadsheetml/2006/main" count="114" uniqueCount="48">
  <si>
    <t>Wartość netto</t>
  </si>
  <si>
    <t>Wartość brutto</t>
  </si>
  <si>
    <t>RAZEM:</t>
  </si>
  <si>
    <t>x</t>
  </si>
  <si>
    <t>Temat:</t>
  </si>
  <si>
    <t>Zadanie nr: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</si>
  <si>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</si>
  <si>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</si>
  <si>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t>Nazwa artykułu</t>
  </si>
  <si>
    <t xml:space="preserve">Cena jednostkowa netto </t>
  </si>
  <si>
    <t>Kwota
VAT</t>
  </si>
  <si>
    <t>kg</t>
  </si>
  <si>
    <t>Stawka VAT (%)</t>
  </si>
  <si>
    <t>Województwo na obszarze, którego umiejscowiona jest spalarnia (art. 20 ustawy o odpadach)</t>
  </si>
  <si>
    <t>-</t>
  </si>
  <si>
    <t>….....................................</t>
  </si>
  <si>
    <t>(podpis Wykonawcy)</t>
  </si>
  <si>
    <t xml:space="preserve">Cena wyrażona w PLN musi uwzględniać wszystkie wymagania SIWZ oraz obejmować wszytskie koszty ponoszone przez Wykonawcę z tytułu nalezytej oraz zgodnej z obowiązującymi przepisami  realizacji przedmiotu zamówienia. </t>
  </si>
  <si>
    <t xml:space="preserve"> </t>
  </si>
  <si>
    <t xml:space="preserve">Cena wyrażona w PLN musi uwzględniać wszystkie wymagania SIWZ oraz obejmować wszytskie koszty ponoszone przez Wykonawcę z tytułu należytej oraz zgodnej z obowiązującymi przepisami  realizacji przedmiotu zamówienia. </t>
  </si>
  <si>
    <t>Odbiór i unieszkodliwiania leków 
(w tym leków psychotropowych)</t>
  </si>
  <si>
    <t>Ilość na okres 36 miesięcy (kg)</t>
  </si>
  <si>
    <t>Odbiór i utylizacja leków z placówki w Koszalin ul. Szpitalna 2 ( województwo zachodniopomorskie)</t>
  </si>
  <si>
    <t>Cena jednostkowa netto za 1 kg</t>
  </si>
  <si>
    <t>Odbiór i unieszkodliwiania odpadów medycznych o róznych kodach</t>
  </si>
  <si>
    <t>Usługa odbioru, transportu i przekazania do zagospodarowania odpadów komunalnych z placówki w Koszalinie ul. Szpitalna 2 (województwo zachodniopomorskie).</t>
  </si>
  <si>
    <t>Jednostka miary pojmnik w litrach</t>
  </si>
  <si>
    <t>ilość pojemników</t>
  </si>
  <si>
    <t>częstotliwość wywozu</t>
  </si>
  <si>
    <t>Ilość na okres 36 miesięcy (pojemnik )</t>
  </si>
  <si>
    <t>Odbiór i unieszkodliwiania odpadów komunalnych segregowanych z pojemnika 1100l (200301)</t>
  </si>
  <si>
    <t>1100</t>
  </si>
  <si>
    <t>3</t>
  </si>
  <si>
    <t>2 razy w tygodniu (wtorek, piątek)</t>
  </si>
  <si>
    <t>Odbiór i unieszkodliwiania odpadów komunalnych z tworzywa sztucznego 1100l (200139)</t>
  </si>
  <si>
    <t>1</t>
  </si>
  <si>
    <t>1-2 razy w miesiącu</t>
  </si>
  <si>
    <t>Odbiór i unieszkodliwiania odpadów z makulatury i papieru z pojemnika 1100l (150101)</t>
  </si>
  <si>
    <t>2-3 razy w m-cu</t>
  </si>
  <si>
    <t>Odbiór i unieszkodliwiania odpadów ze stłuczki szklanej (200102)</t>
  </si>
  <si>
    <t>120</t>
  </si>
  <si>
    <t>1 raz w miesiącu</t>
  </si>
  <si>
    <t>Odbiór i unieszkodliwianie odpadów ulegających biodegradacji (200201)</t>
  </si>
  <si>
    <t>Załącznik nr 2a do SIWZ</t>
  </si>
  <si>
    <t>SP ZOZ MSWiA w Koszalinie                                     ul. Szpitalna 2, 75-720 Koszalin</t>
  </si>
  <si>
    <t xml:space="preserve">Unieszkodliwianie odpadów medycznych z placówki w Połczynie Zdroju Pl. Wolności 10 </t>
  </si>
  <si>
    <t xml:space="preserve">Unieszkodliwianie odpadów medycznych z placówki w Koszalinie ul. Szpitalna 2 </t>
  </si>
  <si>
    <t>SP ZOZ MSWiA w Koszalinie                                    
ul. Szpitalna 2, 75-720 Koszalin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</si>
</sst>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6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Segoe UI"/>
    </font>
    <font>
      <sz val="10"/>
      <color indexed="8"/>
      <name val="Segoe UI"/>
      <family val="2"/>
      <charset val="238"/>
    </font>
    <font>
      <b/>
      <sz val="10"/>
      <color indexed="8"/>
      <name val="Segoe UI"/>
      <family val="2"/>
      <charset val="238"/>
    </font>
    <font>
      <sz val="9"/>
      <color indexed="8"/>
      <name val="Segoe UI"/>
      <family val="2"/>
      <charset val="238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  <xf numFmtId="44" fontId="11" fillId="0" borderId="0" applyFont="0" applyFill="0" applyBorder="0" applyAlignment="0" applyProtection="0"/>
  </cellStyleXfs>
  <cellXfs count="87">
    <xf numFmtId="0" fontId="0" fillId="0" borderId="0" xfId="0" applyFont="1" applyAlignment="1"/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49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164" fontId="3" fillId="2" borderId="9" xfId="0" applyNumberFormat="1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2" borderId="7" xfId="0" applyFont="1" applyFill="1" applyBorder="1" applyAlignment="1">
      <alignment horizontal="right" wrapText="1"/>
    </xf>
    <xf numFmtId="0" fontId="9" fillId="0" borderId="11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wrapText="1"/>
    </xf>
    <xf numFmtId="0" fontId="4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right" vertical="center"/>
    </xf>
    <xf numFmtId="165" fontId="3" fillId="3" borderId="2" xfId="9" applyNumberFormat="1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49" fontId="3" fillId="4" borderId="18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right" vertical="center"/>
    </xf>
    <xf numFmtId="165" fontId="3" fillId="3" borderId="19" xfId="0" applyNumberFormat="1" applyFont="1" applyFill="1" applyBorder="1" applyAlignment="1">
      <alignment horizontal="right" vertical="center"/>
    </xf>
    <xf numFmtId="9" fontId="3" fillId="0" borderId="19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/>
    </xf>
    <xf numFmtId="165" fontId="2" fillId="5" borderId="19" xfId="0" applyNumberFormat="1" applyFont="1" applyFill="1" applyBorder="1" applyAlignment="1">
      <alignment horizontal="right" vertical="center"/>
    </xf>
    <xf numFmtId="165" fontId="2" fillId="3" borderId="19" xfId="0" applyNumberFormat="1" applyFont="1" applyFill="1" applyBorder="1" applyAlignment="1">
      <alignment horizontal="right" vertical="center"/>
    </xf>
    <xf numFmtId="165" fontId="2" fillId="5" borderId="19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 wrapText="1"/>
    </xf>
    <xf numFmtId="0" fontId="4" fillId="5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14" fillId="0" borderId="0" xfId="0" applyFont="1" applyAlignment="1"/>
    <xf numFmtId="0" fontId="4" fillId="4" borderId="1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0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" xfId="9" builtinId="4"/>
    <cellStyle name="Walutowy 2" xfId="2" xr:uid="{00000000-0005-0000-0000-000009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BCF90-DCD2-4EBC-A4C2-479431EB1378}">
  <sheetPr>
    <pageSetUpPr fitToPage="1"/>
  </sheetPr>
  <dimension ref="A1:O15"/>
  <sheetViews>
    <sheetView tabSelected="1" topLeftCell="A4" zoomScaleNormal="100" workbookViewId="0">
      <selection activeCell="E7" sqref="E7"/>
    </sheetView>
  </sheetViews>
  <sheetFormatPr defaultRowHeight="14.25" x14ac:dyDescent="0.25"/>
  <cols>
    <col min="2" max="2" width="23.140625" customWidth="1"/>
    <col min="3" max="3" width="12" customWidth="1"/>
    <col min="4" max="4" width="9.5703125" customWidth="1"/>
    <col min="5" max="5" width="15.140625" customWidth="1"/>
    <col min="6" max="6" width="11.85546875" customWidth="1"/>
    <col min="7" max="7" width="10.28515625" customWidth="1"/>
    <col min="12" max="12" width="15.85546875" customWidth="1"/>
  </cols>
  <sheetData>
    <row r="1" spans="1:15" ht="39" customHeight="1" x14ac:dyDescent="0.25">
      <c r="B1" s="80" t="s">
        <v>44</v>
      </c>
      <c r="C1" s="80"/>
      <c r="L1" s="75" t="s">
        <v>43</v>
      </c>
    </row>
    <row r="2" spans="1:15" ht="15" customHeight="1" x14ac:dyDescent="0.25">
      <c r="B2" s="71"/>
      <c r="C2" s="71"/>
    </row>
    <row r="3" spans="1:15" ht="19.5" customHeight="1" x14ac:dyDescent="0.25">
      <c r="B3" s="73" t="s">
        <v>5</v>
      </c>
      <c r="C3" s="74">
        <v>1</v>
      </c>
    </row>
    <row r="4" spans="1:15" ht="18.75" customHeight="1" x14ac:dyDescent="0.25">
      <c r="B4" s="70"/>
    </row>
    <row r="5" spans="1:15" ht="33" customHeight="1" x14ac:dyDescent="0.25">
      <c r="A5" s="49"/>
      <c r="B5" s="7" t="s">
        <v>4</v>
      </c>
      <c r="C5" s="76" t="s">
        <v>25</v>
      </c>
      <c r="D5" s="77"/>
      <c r="E5" s="77"/>
      <c r="F5" s="77"/>
      <c r="G5" s="77"/>
      <c r="H5" s="77"/>
      <c r="I5" s="77"/>
      <c r="J5" s="77"/>
      <c r="K5" s="77"/>
      <c r="L5" s="78"/>
    </row>
    <row r="6" spans="1:15" x14ac:dyDescent="0.25">
      <c r="A6" s="12"/>
      <c r="B6" s="21"/>
      <c r="C6" s="13"/>
      <c r="D6" s="13"/>
      <c r="E6" s="13"/>
      <c r="F6" s="13"/>
      <c r="G6" s="13"/>
      <c r="H6" s="13"/>
      <c r="I6" s="13"/>
      <c r="J6" s="13"/>
      <c r="K6" s="14"/>
      <c r="L6" s="15"/>
    </row>
    <row r="7" spans="1:15" ht="96.75" customHeight="1" x14ac:dyDescent="0.25">
      <c r="A7" s="50" t="s">
        <v>6</v>
      </c>
      <c r="B7" s="51" t="s">
        <v>8</v>
      </c>
      <c r="C7" s="51" t="s">
        <v>26</v>
      </c>
      <c r="D7" s="51" t="s">
        <v>27</v>
      </c>
      <c r="E7" s="51" t="s">
        <v>28</v>
      </c>
      <c r="F7" s="51" t="s">
        <v>29</v>
      </c>
      <c r="G7" s="51" t="s">
        <v>9</v>
      </c>
      <c r="H7" s="51" t="s">
        <v>0</v>
      </c>
      <c r="I7" s="51" t="s">
        <v>12</v>
      </c>
      <c r="J7" s="51" t="s">
        <v>10</v>
      </c>
      <c r="K7" s="52" t="s">
        <v>1</v>
      </c>
      <c r="L7" s="27" t="s">
        <v>13</v>
      </c>
      <c r="N7" s="7"/>
      <c r="O7" s="72"/>
    </row>
    <row r="8" spans="1:15" ht="51" x14ac:dyDescent="0.25">
      <c r="A8" s="53">
        <v>1</v>
      </c>
      <c r="B8" s="54" t="s">
        <v>30</v>
      </c>
      <c r="C8" s="55" t="s">
        <v>31</v>
      </c>
      <c r="D8" s="55" t="s">
        <v>32</v>
      </c>
      <c r="E8" s="56" t="s">
        <v>33</v>
      </c>
      <c r="F8" s="57">
        <f>36*27</f>
        <v>972</v>
      </c>
      <c r="G8" s="58"/>
      <c r="H8" s="59">
        <f>G8*F8</f>
        <v>0</v>
      </c>
      <c r="I8" s="60"/>
      <c r="J8" s="58">
        <f>H8*I8</f>
        <v>0</v>
      </c>
      <c r="K8" s="59">
        <f>H8+J8</f>
        <v>0</v>
      </c>
      <c r="L8" s="17"/>
    </row>
    <row r="9" spans="1:15" ht="51" x14ac:dyDescent="0.25">
      <c r="A9" s="69">
        <v>2</v>
      </c>
      <c r="B9" s="54" t="s">
        <v>34</v>
      </c>
      <c r="C9" s="55" t="s">
        <v>31</v>
      </c>
      <c r="D9" s="55" t="s">
        <v>35</v>
      </c>
      <c r="E9" s="56" t="s">
        <v>36</v>
      </c>
      <c r="F9" s="57">
        <f>36*1.5</f>
        <v>54</v>
      </c>
      <c r="G9" s="58"/>
      <c r="H9" s="59">
        <f>G9*F9</f>
        <v>0</v>
      </c>
      <c r="I9" s="60"/>
      <c r="J9" s="58">
        <f>H9*I9</f>
        <v>0</v>
      </c>
      <c r="K9" s="59">
        <f>H9+J9</f>
        <v>0</v>
      </c>
      <c r="L9" s="17"/>
    </row>
    <row r="10" spans="1:15" ht="51" x14ac:dyDescent="0.25">
      <c r="A10" s="69">
        <v>3</v>
      </c>
      <c r="B10" s="54" t="s">
        <v>37</v>
      </c>
      <c r="C10" s="55" t="s">
        <v>31</v>
      </c>
      <c r="D10" s="55" t="s">
        <v>35</v>
      </c>
      <c r="E10" s="55" t="s">
        <v>38</v>
      </c>
      <c r="F10" s="57">
        <f>36*3</f>
        <v>108</v>
      </c>
      <c r="G10" s="58"/>
      <c r="H10" s="59">
        <f t="shared" ref="H10:H12" si="0">G10*F10</f>
        <v>0</v>
      </c>
      <c r="I10" s="60"/>
      <c r="J10" s="58">
        <f t="shared" ref="J10:J12" si="1">H10*I10</f>
        <v>0</v>
      </c>
      <c r="K10" s="59">
        <f t="shared" ref="K10:K12" si="2">H10+J10</f>
        <v>0</v>
      </c>
      <c r="L10" s="17"/>
    </row>
    <row r="11" spans="1:15" ht="38.25" x14ac:dyDescent="0.25">
      <c r="A11" s="69">
        <v>4</v>
      </c>
      <c r="B11" s="54" t="s">
        <v>39</v>
      </c>
      <c r="C11" s="55" t="s">
        <v>40</v>
      </c>
      <c r="D11" s="55" t="s">
        <v>35</v>
      </c>
      <c r="E11" s="55" t="s">
        <v>41</v>
      </c>
      <c r="F11" s="57">
        <f>36*1</f>
        <v>36</v>
      </c>
      <c r="G11" s="58"/>
      <c r="H11" s="59">
        <f t="shared" si="0"/>
        <v>0</v>
      </c>
      <c r="I11" s="60"/>
      <c r="J11" s="58">
        <f t="shared" si="1"/>
        <v>0</v>
      </c>
      <c r="K11" s="59">
        <f t="shared" si="2"/>
        <v>0</v>
      </c>
      <c r="L11" s="17"/>
    </row>
    <row r="12" spans="1:15" ht="38.25" x14ac:dyDescent="0.25">
      <c r="A12" s="53">
        <v>5</v>
      </c>
      <c r="B12" s="61" t="s">
        <v>42</v>
      </c>
      <c r="C12" s="55" t="s">
        <v>31</v>
      </c>
      <c r="D12" s="55" t="s">
        <v>35</v>
      </c>
      <c r="E12" s="55" t="s">
        <v>41</v>
      </c>
      <c r="F12" s="57">
        <f>6*3</f>
        <v>18</v>
      </c>
      <c r="G12" s="58"/>
      <c r="H12" s="59">
        <f t="shared" si="0"/>
        <v>0</v>
      </c>
      <c r="I12" s="60"/>
      <c r="J12" s="58">
        <f t="shared" si="1"/>
        <v>0</v>
      </c>
      <c r="K12" s="59">
        <f t="shared" si="2"/>
        <v>0</v>
      </c>
      <c r="L12" s="17"/>
    </row>
    <row r="13" spans="1:15" ht="23.25" customHeight="1" x14ac:dyDescent="0.25">
      <c r="A13" s="62"/>
      <c r="B13" s="63" t="s">
        <v>2</v>
      </c>
      <c r="C13" s="64" t="s">
        <v>3</v>
      </c>
      <c r="D13" s="64" t="s">
        <v>3</v>
      </c>
      <c r="E13" s="64" t="s">
        <v>3</v>
      </c>
      <c r="F13" s="64" t="s">
        <v>3</v>
      </c>
      <c r="G13" s="65">
        <f>SUM(G8:G8)</f>
        <v>0</v>
      </c>
      <c r="H13" s="66">
        <f>SUM(H8:H8)</f>
        <v>0</v>
      </c>
      <c r="I13" s="67" t="s">
        <v>14</v>
      </c>
      <c r="J13" s="65">
        <f t="shared" ref="J13:K13" si="3">SUM(J8:J8)</f>
        <v>0</v>
      </c>
      <c r="K13" s="66">
        <f t="shared" si="3"/>
        <v>0</v>
      </c>
      <c r="L13" s="68"/>
    </row>
    <row r="14" spans="1:15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5" ht="36.75" customHeight="1" x14ac:dyDescent="0.25">
      <c r="A15" s="49"/>
      <c r="B15" s="79" t="s">
        <v>19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</sheetData>
  <mergeCells count="3">
    <mergeCell ref="C5:L5"/>
    <mergeCell ref="B15:L15"/>
    <mergeCell ref="B1:C1"/>
  </mergeCells>
  <pageMargins left="3.937007874015748E-2" right="3.937007874015748E-2" top="0.35433070866141736" bottom="0.35433070866141736" header="0.31496062992125984" footer="0.31496062992125984"/>
  <pageSetup paperSize="9" scale="9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"/>
  <sheetViews>
    <sheetView view="pageLayout" zoomScaleNormal="100" workbookViewId="0">
      <selection activeCell="F6" sqref="F6"/>
    </sheetView>
  </sheetViews>
  <sheetFormatPr defaultColWidth="8.85546875" defaultRowHeight="14.25" customHeight="1" x14ac:dyDescent="0.2"/>
  <cols>
    <col min="1" max="1" width="5.7109375" style="6" customWidth="1"/>
    <col min="2" max="2" width="31.28515625" style="6" customWidth="1"/>
    <col min="3" max="3" width="13.85546875" style="6" customWidth="1"/>
    <col min="4" max="4" width="11.5703125" style="6" customWidth="1"/>
    <col min="5" max="5" width="17.140625" style="6" customWidth="1"/>
    <col min="6" max="6" width="15.140625" style="6" customWidth="1"/>
    <col min="7" max="7" width="14" style="6" customWidth="1"/>
    <col min="8" max="8" width="12.140625" style="6" customWidth="1"/>
    <col min="9" max="9" width="14.42578125" style="6" customWidth="1"/>
    <col min="10" max="10" width="27.140625" style="6" customWidth="1"/>
    <col min="11" max="252" width="8.85546875" style="4" customWidth="1"/>
    <col min="253" max="16384" width="8.85546875" style="4"/>
  </cols>
  <sheetData>
    <row r="1" spans="1:19" ht="14.25" customHeight="1" x14ac:dyDescent="0.2">
      <c r="L1" s="20"/>
      <c r="M1" s="20"/>
      <c r="N1" s="20"/>
      <c r="O1" s="20"/>
      <c r="P1" s="20"/>
      <c r="Q1" s="20"/>
      <c r="R1" s="20"/>
      <c r="S1" s="20"/>
    </row>
    <row r="2" spans="1:19" ht="15" customHeight="1" x14ac:dyDescent="0.2">
      <c r="B2" s="7" t="s">
        <v>5</v>
      </c>
      <c r="C2" s="23">
        <v>2</v>
      </c>
      <c r="F2" s="8"/>
      <c r="G2" s="8"/>
      <c r="H2" s="8"/>
      <c r="I2" s="8"/>
      <c r="J2" s="9"/>
      <c r="K2" s="10"/>
      <c r="L2" s="8"/>
      <c r="M2" s="8"/>
      <c r="N2" s="8"/>
      <c r="O2" s="8"/>
      <c r="P2" s="8"/>
      <c r="Q2" s="8"/>
      <c r="R2" s="8"/>
      <c r="S2" s="8"/>
    </row>
    <row r="3" spans="1:19" ht="13.7" customHeight="1" x14ac:dyDescent="0.2">
      <c r="B3" s="11"/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6.25" customHeight="1" x14ac:dyDescent="0.2">
      <c r="B4" s="7" t="s">
        <v>4</v>
      </c>
      <c r="C4" s="38" t="s">
        <v>46</v>
      </c>
      <c r="D4" s="39"/>
      <c r="E4" s="39"/>
      <c r="F4" s="39"/>
      <c r="G4" s="39"/>
      <c r="H4" s="39"/>
      <c r="I4" s="40"/>
      <c r="J4" s="41"/>
      <c r="K4" s="19"/>
      <c r="L4" s="19"/>
      <c r="M4" s="19"/>
      <c r="N4" s="19"/>
      <c r="O4" s="19"/>
      <c r="P4" s="19"/>
      <c r="Q4" s="19"/>
      <c r="R4" s="19"/>
      <c r="S4" s="19"/>
    </row>
    <row r="5" spans="1:19" ht="15" customHeight="1" x14ac:dyDescent="0.2">
      <c r="A5" s="12"/>
      <c r="B5" s="21"/>
      <c r="C5" s="13"/>
      <c r="D5" s="13"/>
      <c r="E5" s="13"/>
      <c r="F5" s="13"/>
      <c r="G5" s="13"/>
      <c r="H5" s="13"/>
      <c r="I5" s="14"/>
      <c r="J5" s="15"/>
      <c r="K5" s="15"/>
      <c r="L5" s="15"/>
      <c r="M5" s="16"/>
      <c r="N5" s="15"/>
      <c r="O5" s="15"/>
      <c r="P5" s="15"/>
      <c r="Q5" s="15"/>
      <c r="R5" s="15"/>
      <c r="S5" s="15"/>
    </row>
    <row r="6" spans="1:19" ht="60.75" customHeight="1" x14ac:dyDescent="0.2">
      <c r="A6" s="24" t="s">
        <v>6</v>
      </c>
      <c r="B6" s="25" t="s">
        <v>8</v>
      </c>
      <c r="C6" s="24" t="s">
        <v>7</v>
      </c>
      <c r="D6" s="25" t="s">
        <v>21</v>
      </c>
      <c r="E6" s="25" t="s">
        <v>9</v>
      </c>
      <c r="F6" s="25" t="s">
        <v>0</v>
      </c>
      <c r="G6" s="25" t="s">
        <v>12</v>
      </c>
      <c r="H6" s="25" t="s">
        <v>10</v>
      </c>
      <c r="I6" s="26" t="s">
        <v>1</v>
      </c>
      <c r="J6" s="27" t="s">
        <v>13</v>
      </c>
      <c r="L6" s="20"/>
      <c r="M6" s="20"/>
      <c r="N6" s="20"/>
      <c r="O6" s="20"/>
      <c r="P6" s="20"/>
      <c r="Q6" s="20"/>
      <c r="R6" s="20"/>
      <c r="S6" s="20"/>
    </row>
    <row r="7" spans="1:19" ht="38.25" customHeight="1" x14ac:dyDescent="0.2">
      <c r="A7" s="2">
        <v>1</v>
      </c>
      <c r="B7" s="22" t="s">
        <v>24</v>
      </c>
      <c r="C7" s="5" t="s">
        <v>11</v>
      </c>
      <c r="D7" s="48">
        <v>37000</v>
      </c>
      <c r="E7" s="34"/>
      <c r="F7" s="32">
        <f>E7*D7</f>
        <v>0</v>
      </c>
      <c r="G7" s="18"/>
      <c r="H7" s="34">
        <f>F7*G7</f>
        <v>0</v>
      </c>
      <c r="I7" s="42">
        <f>F7+H7</f>
        <v>0</v>
      </c>
      <c r="J7" s="17"/>
      <c r="L7" s="20"/>
      <c r="M7" s="20"/>
      <c r="N7" s="20"/>
      <c r="O7" s="20"/>
      <c r="P7" s="20"/>
      <c r="Q7" s="20"/>
      <c r="R7" s="20"/>
      <c r="S7" s="20"/>
    </row>
    <row r="8" spans="1:19" s="30" customFormat="1" ht="31.5" customHeight="1" x14ac:dyDescent="0.25">
      <c r="A8" s="28"/>
      <c r="B8" s="1" t="s">
        <v>2</v>
      </c>
      <c r="C8" s="3" t="s">
        <v>3</v>
      </c>
      <c r="D8" s="3" t="s">
        <v>3</v>
      </c>
      <c r="E8" s="35">
        <f>SUM(E7:E7)</f>
        <v>0</v>
      </c>
      <c r="F8" s="33">
        <f>SUM(F7:F7)</f>
        <v>0</v>
      </c>
      <c r="G8" s="36" t="s">
        <v>14</v>
      </c>
      <c r="H8" s="35">
        <f t="shared" ref="H8:I8" si="0">SUM(H7:H7)</f>
        <v>0</v>
      </c>
      <c r="I8" s="33">
        <f t="shared" si="0"/>
        <v>0</v>
      </c>
      <c r="J8" s="29"/>
      <c r="L8" s="31"/>
      <c r="M8" s="31"/>
      <c r="N8" s="31"/>
      <c r="O8" s="31"/>
      <c r="P8" s="31"/>
      <c r="Q8" s="31"/>
      <c r="R8" s="31"/>
      <c r="S8" s="31"/>
    </row>
    <row r="10" spans="1:19" ht="30" customHeight="1" x14ac:dyDescent="0.2">
      <c r="B10" s="81" t="s">
        <v>19</v>
      </c>
      <c r="C10" s="81"/>
      <c r="D10" s="81"/>
      <c r="E10" s="81"/>
      <c r="F10" s="81"/>
      <c r="G10" s="81"/>
      <c r="H10" s="81"/>
      <c r="I10" s="81"/>
      <c r="J10" s="81"/>
    </row>
    <row r="11" spans="1:19" ht="14.25" customHeight="1" x14ac:dyDescent="0.2">
      <c r="B11" s="37"/>
      <c r="C11" s="37"/>
      <c r="D11" s="37"/>
      <c r="E11" s="37"/>
      <c r="F11" s="37"/>
      <c r="G11" s="37"/>
      <c r="H11" s="37"/>
      <c r="I11" s="37"/>
      <c r="J11" s="37"/>
    </row>
    <row r="12" spans="1:19" ht="14.25" customHeight="1" x14ac:dyDescent="0.2">
      <c r="B12" s="37"/>
      <c r="C12" s="37"/>
      <c r="D12" s="37"/>
      <c r="E12" s="37"/>
      <c r="F12" s="37"/>
      <c r="G12" s="37"/>
      <c r="H12" s="37"/>
      <c r="I12" s="37"/>
      <c r="J12" s="37"/>
    </row>
    <row r="13" spans="1:19" ht="14.25" customHeight="1" x14ac:dyDescent="0.2">
      <c r="G13" s="82" t="s">
        <v>15</v>
      </c>
      <c r="H13" s="82"/>
    </row>
    <row r="14" spans="1:19" ht="14.25" customHeight="1" x14ac:dyDescent="0.2">
      <c r="G14" s="83" t="s">
        <v>16</v>
      </c>
      <c r="H14" s="82"/>
    </row>
    <row r="22" spans="3:3" ht="14.25" customHeight="1" x14ac:dyDescent="0.2">
      <c r="C22" s="6" t="s">
        <v>18</v>
      </c>
    </row>
  </sheetData>
  <mergeCells count="3">
    <mergeCell ref="B10:J10"/>
    <mergeCell ref="G13:H13"/>
    <mergeCell ref="G14:H14"/>
  </mergeCells>
  <pageMargins left="0.25" right="0.25" top="0.75" bottom="0.75" header="0.3" footer="0.3"/>
  <pageSetup scale="58" orientation="landscape" r:id="rId1"/>
  <headerFooter>
    <oddHeader>&amp;L&amp;"Arial,Normalny"SP ZOZ MSWiA w Koszalinie
ul. Szpitalna 2, 75-720 Koszalin&amp;R&amp;"Arial,Normalny"Załącznik nr 2a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DDBF8-585D-4B6A-A6AE-E0008B64DC2C}">
  <sheetPr>
    <pageSetUpPr fitToPage="1"/>
  </sheetPr>
  <dimension ref="A1:L18"/>
  <sheetViews>
    <sheetView workbookViewId="0">
      <selection activeCell="L7" sqref="L7"/>
    </sheetView>
  </sheetViews>
  <sheetFormatPr defaultRowHeight="14.25" x14ac:dyDescent="0.25"/>
  <cols>
    <col min="2" max="2" width="27.28515625" customWidth="1"/>
    <col min="3" max="3" width="17.42578125" customWidth="1"/>
    <col min="5" max="5" width="14.28515625" customWidth="1"/>
    <col min="7" max="7" width="9.28515625" customWidth="1"/>
    <col min="8" max="8" width="9.7109375" customWidth="1"/>
    <col min="9" max="9" width="12" customWidth="1"/>
    <col min="10" max="10" width="26.28515625" customWidth="1"/>
  </cols>
  <sheetData>
    <row r="1" spans="1:12" ht="45" customHeight="1" x14ac:dyDescent="0.25">
      <c r="B1" s="80" t="s">
        <v>47</v>
      </c>
      <c r="C1" s="80"/>
      <c r="J1" s="75" t="s">
        <v>43</v>
      </c>
      <c r="L1" s="75" t="s">
        <v>18</v>
      </c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x14ac:dyDescent="0.25">
      <c r="A3" s="6"/>
      <c r="B3" s="7" t="s">
        <v>5</v>
      </c>
      <c r="C3" s="23">
        <v>3</v>
      </c>
      <c r="D3" s="6"/>
      <c r="E3" s="6"/>
      <c r="F3" s="8"/>
      <c r="G3" s="8"/>
      <c r="H3" s="8"/>
      <c r="I3" s="8"/>
      <c r="J3" s="9"/>
    </row>
    <row r="4" spans="1:12" x14ac:dyDescent="0.25">
      <c r="A4" s="6"/>
      <c r="B4" s="11"/>
      <c r="C4" s="11"/>
      <c r="D4" s="6"/>
      <c r="E4" s="8"/>
      <c r="F4" s="8"/>
      <c r="G4" s="8"/>
      <c r="H4" s="8"/>
      <c r="I4" s="8"/>
      <c r="J4" s="8"/>
    </row>
    <row r="5" spans="1:12" x14ac:dyDescent="0.25">
      <c r="A5" s="6"/>
      <c r="B5" s="7" t="s">
        <v>4</v>
      </c>
      <c r="C5" s="38" t="s">
        <v>45</v>
      </c>
      <c r="D5" s="39"/>
      <c r="E5" s="39"/>
      <c r="F5" s="39"/>
      <c r="G5" s="39"/>
      <c r="H5" s="39"/>
      <c r="I5" s="40"/>
      <c r="J5" s="41"/>
    </row>
    <row r="6" spans="1:12" x14ac:dyDescent="0.25">
      <c r="A6" s="12"/>
      <c r="B6" s="21"/>
      <c r="C6" s="13"/>
      <c r="D6" s="13"/>
      <c r="E6" s="13"/>
      <c r="F6" s="13"/>
      <c r="G6" s="13"/>
      <c r="H6" s="13"/>
      <c r="I6" s="14"/>
      <c r="J6" s="15"/>
    </row>
    <row r="7" spans="1:12" ht="124.15" customHeight="1" x14ac:dyDescent="0.25">
      <c r="A7" s="24" t="s">
        <v>6</v>
      </c>
      <c r="B7" s="25" t="s">
        <v>8</v>
      </c>
      <c r="C7" s="24" t="s">
        <v>7</v>
      </c>
      <c r="D7" s="25" t="s">
        <v>21</v>
      </c>
      <c r="E7" s="25" t="s">
        <v>9</v>
      </c>
      <c r="F7" s="25" t="s">
        <v>0</v>
      </c>
      <c r="G7" s="25" t="s">
        <v>12</v>
      </c>
      <c r="H7" s="25" t="s">
        <v>10</v>
      </c>
      <c r="I7" s="26" t="s">
        <v>1</v>
      </c>
      <c r="J7" s="27" t="s">
        <v>13</v>
      </c>
    </row>
    <row r="8" spans="1:12" ht="79.900000000000006" customHeight="1" x14ac:dyDescent="0.25">
      <c r="A8" s="2">
        <v>1</v>
      </c>
      <c r="B8" s="22" t="s">
        <v>24</v>
      </c>
      <c r="C8" s="5" t="s">
        <v>11</v>
      </c>
      <c r="D8" s="48">
        <v>360</v>
      </c>
      <c r="E8" s="34"/>
      <c r="F8" s="32">
        <f>E8*D8</f>
        <v>0</v>
      </c>
      <c r="G8" s="18"/>
      <c r="H8" s="34">
        <f>F8*G8</f>
        <v>0</v>
      </c>
      <c r="I8" s="42">
        <f>F8+H8</f>
        <v>0</v>
      </c>
      <c r="J8" s="17"/>
    </row>
    <row r="9" spans="1:12" x14ac:dyDescent="0.25">
      <c r="A9" s="28"/>
      <c r="B9" s="1" t="s">
        <v>2</v>
      </c>
      <c r="C9" s="3" t="s">
        <v>3</v>
      </c>
      <c r="D9" s="3" t="s">
        <v>3</v>
      </c>
      <c r="E9" s="35">
        <f>SUM(E8:E8)</f>
        <v>0</v>
      </c>
      <c r="F9" s="33">
        <f>SUM(F8:F8)</f>
        <v>0</v>
      </c>
      <c r="G9" s="36" t="s">
        <v>14</v>
      </c>
      <c r="H9" s="35">
        <f t="shared" ref="H9:I9" si="0">SUM(H8:H8)</f>
        <v>0</v>
      </c>
      <c r="I9" s="33">
        <f t="shared" si="0"/>
        <v>0</v>
      </c>
      <c r="J9" s="29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2" ht="30" customHeight="1" x14ac:dyDescent="0.25">
      <c r="A11" s="6"/>
      <c r="B11" s="81" t="s">
        <v>19</v>
      </c>
      <c r="C11" s="81"/>
      <c r="D11" s="81"/>
      <c r="E11" s="81"/>
      <c r="F11" s="81"/>
      <c r="G11" s="81"/>
      <c r="H11" s="81"/>
      <c r="I11" s="81"/>
      <c r="J11" s="81"/>
    </row>
    <row r="12" spans="1:12" x14ac:dyDescent="0.25">
      <c r="A12" s="6"/>
      <c r="B12" s="37"/>
      <c r="C12" s="37"/>
      <c r="D12" s="37"/>
      <c r="E12" s="37"/>
      <c r="F12" s="37"/>
      <c r="G12" s="37"/>
      <c r="H12" s="37"/>
      <c r="I12" s="37"/>
      <c r="J12" s="37"/>
    </row>
    <row r="13" spans="1:12" x14ac:dyDescent="0.25">
      <c r="A13" s="6"/>
      <c r="B13" s="37"/>
      <c r="C13" s="37"/>
      <c r="D13" s="37"/>
      <c r="E13" s="37"/>
      <c r="F13" s="37"/>
      <c r="G13" s="37"/>
      <c r="H13" s="37"/>
      <c r="I13" s="37"/>
      <c r="J13" s="37"/>
    </row>
    <row r="14" spans="1:12" x14ac:dyDescent="0.25">
      <c r="A14" s="6"/>
      <c r="B14" s="6"/>
      <c r="C14" s="6"/>
      <c r="D14" s="6"/>
      <c r="E14" s="6"/>
      <c r="F14" s="6"/>
      <c r="G14" s="82" t="s">
        <v>15</v>
      </c>
      <c r="H14" s="82"/>
      <c r="I14" s="6"/>
      <c r="J14" s="6"/>
    </row>
    <row r="15" spans="1:12" x14ac:dyDescent="0.25">
      <c r="A15" s="6"/>
      <c r="B15" s="6"/>
      <c r="C15" s="6"/>
      <c r="D15" s="6"/>
      <c r="E15" s="6"/>
      <c r="F15" s="6"/>
      <c r="G15" s="83" t="s">
        <v>16</v>
      </c>
      <c r="H15" s="82"/>
      <c r="I15" s="6"/>
      <c r="J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</sheetData>
  <mergeCells count="4">
    <mergeCell ref="B11:J11"/>
    <mergeCell ref="G14:H14"/>
    <mergeCell ref="G15:H15"/>
    <mergeCell ref="B1:C1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"/>
  <sheetViews>
    <sheetView view="pageLayout" zoomScaleNormal="100" workbookViewId="0">
      <selection activeCell="K6" sqref="K6"/>
    </sheetView>
  </sheetViews>
  <sheetFormatPr defaultColWidth="8.85546875" defaultRowHeight="14.25" customHeight="1" x14ac:dyDescent="0.2"/>
  <cols>
    <col min="1" max="1" width="5.7109375" style="6" customWidth="1"/>
    <col min="2" max="2" width="31.28515625" style="6" customWidth="1"/>
    <col min="3" max="3" width="13.85546875" style="6" customWidth="1"/>
    <col min="4" max="4" width="11.5703125" style="6" customWidth="1"/>
    <col min="5" max="5" width="17.140625" style="6" customWidth="1"/>
    <col min="6" max="6" width="15.140625" style="6" customWidth="1"/>
    <col min="7" max="7" width="14" style="6" customWidth="1"/>
    <col min="8" max="8" width="12.140625" style="6" customWidth="1"/>
    <col min="9" max="9" width="14.42578125" style="6" customWidth="1"/>
    <col min="10" max="10" width="27.140625" style="6" customWidth="1"/>
    <col min="11" max="249" width="8.85546875" style="4" customWidth="1"/>
    <col min="250" max="16384" width="8.85546875" style="4"/>
  </cols>
  <sheetData>
    <row r="1" spans="1:16" ht="14.25" customHeight="1" x14ac:dyDescent="0.2">
      <c r="K1" s="20"/>
      <c r="L1" s="20"/>
      <c r="M1" s="20"/>
      <c r="N1" s="20"/>
      <c r="O1" s="20"/>
      <c r="P1" s="20"/>
    </row>
    <row r="2" spans="1:16" ht="15" customHeight="1" x14ac:dyDescent="0.2">
      <c r="B2" s="7" t="s">
        <v>5</v>
      </c>
      <c r="C2" s="23">
        <v>4</v>
      </c>
      <c r="F2" s="8"/>
      <c r="G2" s="8"/>
      <c r="H2" s="8"/>
      <c r="I2" s="8"/>
      <c r="J2" s="9"/>
      <c r="K2" s="8"/>
      <c r="L2" s="8"/>
      <c r="M2" s="8"/>
      <c r="N2" s="8"/>
      <c r="O2" s="8"/>
      <c r="P2" s="8"/>
    </row>
    <row r="3" spans="1:16" ht="13.7" customHeight="1" x14ac:dyDescent="0.2">
      <c r="B3" s="11"/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6.25" customHeight="1" x14ac:dyDescent="0.2">
      <c r="B4" s="7" t="s">
        <v>4</v>
      </c>
      <c r="C4" s="84" t="s">
        <v>22</v>
      </c>
      <c r="D4" s="85"/>
      <c r="E4" s="85"/>
      <c r="F4" s="85"/>
      <c r="G4" s="85"/>
      <c r="H4" s="85"/>
      <c r="I4" s="86"/>
      <c r="J4" s="9"/>
      <c r="K4" s="19"/>
      <c r="L4" s="19"/>
      <c r="M4" s="19"/>
      <c r="N4" s="19"/>
      <c r="O4" s="19"/>
      <c r="P4" s="19"/>
    </row>
    <row r="5" spans="1:16" ht="15" customHeight="1" x14ac:dyDescent="0.2">
      <c r="A5" s="12"/>
      <c r="B5" s="21"/>
      <c r="C5" s="13"/>
      <c r="D5" s="13"/>
      <c r="E5" s="13"/>
      <c r="F5" s="13"/>
      <c r="G5" s="13"/>
      <c r="H5" s="13"/>
      <c r="I5" s="14"/>
      <c r="J5" s="15"/>
      <c r="K5" s="15"/>
      <c r="L5" s="15"/>
      <c r="M5" s="15"/>
      <c r="N5" s="15"/>
      <c r="O5" s="15"/>
      <c r="P5" s="15"/>
    </row>
    <row r="6" spans="1:16" ht="60.75" customHeight="1" x14ac:dyDescent="0.2">
      <c r="A6" s="24" t="s">
        <v>6</v>
      </c>
      <c r="B6" s="45" t="s">
        <v>8</v>
      </c>
      <c r="C6" s="24" t="s">
        <v>7</v>
      </c>
      <c r="D6" s="25" t="s">
        <v>21</v>
      </c>
      <c r="E6" s="25" t="s">
        <v>23</v>
      </c>
      <c r="F6" s="25" t="s">
        <v>0</v>
      </c>
      <c r="G6" s="25" t="s">
        <v>12</v>
      </c>
      <c r="H6" s="25" t="s">
        <v>10</v>
      </c>
      <c r="I6" s="26" t="s">
        <v>1</v>
      </c>
      <c r="J6" s="27" t="s">
        <v>13</v>
      </c>
      <c r="K6" s="20"/>
      <c r="L6" s="20"/>
      <c r="M6" s="20"/>
      <c r="N6" s="20"/>
      <c r="O6" s="20"/>
      <c r="P6" s="20"/>
    </row>
    <row r="7" spans="1:16" ht="38.25" customHeight="1" x14ac:dyDescent="0.2">
      <c r="A7" s="43">
        <v>1</v>
      </c>
      <c r="B7" s="47" t="s">
        <v>20</v>
      </c>
      <c r="C7" s="44" t="s">
        <v>11</v>
      </c>
      <c r="D7" s="48">
        <v>60</v>
      </c>
      <c r="E7" s="34"/>
      <c r="F7" s="32">
        <f>E7*D7</f>
        <v>0</v>
      </c>
      <c r="G7" s="18"/>
      <c r="H7" s="34">
        <f>F7*G7</f>
        <v>0</v>
      </c>
      <c r="I7" s="32">
        <f>F7+H7</f>
        <v>0</v>
      </c>
      <c r="J7" s="17"/>
      <c r="K7" s="20"/>
      <c r="L7" s="20"/>
      <c r="M7" s="20"/>
      <c r="N7" s="20"/>
      <c r="O7" s="20"/>
      <c r="P7" s="20"/>
    </row>
    <row r="8" spans="1:16" s="30" customFormat="1" ht="31.5" customHeight="1" x14ac:dyDescent="0.25">
      <c r="A8" s="28"/>
      <c r="B8" s="46" t="s">
        <v>2</v>
      </c>
      <c r="C8" s="3" t="s">
        <v>3</v>
      </c>
      <c r="D8" s="3" t="s">
        <v>3</v>
      </c>
      <c r="E8" s="35">
        <f>SUM(E7:E7)</f>
        <v>0</v>
      </c>
      <c r="F8" s="33">
        <f>SUM(F7:F7)</f>
        <v>0</v>
      </c>
      <c r="G8" s="36" t="s">
        <v>14</v>
      </c>
      <c r="H8" s="35">
        <f t="shared" ref="H8:I8" si="0">SUM(H7:H7)</f>
        <v>0</v>
      </c>
      <c r="I8" s="33">
        <f t="shared" si="0"/>
        <v>0</v>
      </c>
      <c r="J8" s="29"/>
      <c r="K8" s="31"/>
      <c r="L8" s="31"/>
      <c r="M8" s="31"/>
      <c r="N8" s="31"/>
      <c r="O8" s="31"/>
      <c r="P8" s="31"/>
    </row>
    <row r="10" spans="1:16" ht="30" customHeight="1" x14ac:dyDescent="0.2">
      <c r="B10" s="81" t="s">
        <v>17</v>
      </c>
      <c r="C10" s="81"/>
      <c r="D10" s="81"/>
      <c r="E10" s="81"/>
      <c r="F10" s="81"/>
      <c r="G10" s="81"/>
      <c r="H10" s="81"/>
      <c r="I10" s="81"/>
      <c r="J10" s="81"/>
    </row>
    <row r="13" spans="1:16" ht="14.25" customHeight="1" x14ac:dyDescent="0.2">
      <c r="G13" s="82" t="s">
        <v>15</v>
      </c>
      <c r="H13" s="82"/>
    </row>
    <row r="14" spans="1:16" ht="14.25" customHeight="1" x14ac:dyDescent="0.2">
      <c r="G14" s="83" t="s">
        <v>16</v>
      </c>
      <c r="H14" s="82"/>
    </row>
  </sheetData>
  <mergeCells count="4">
    <mergeCell ref="C4:I4"/>
    <mergeCell ref="B10:J10"/>
    <mergeCell ref="G13:H13"/>
    <mergeCell ref="G14:H14"/>
  </mergeCells>
  <pageMargins left="0.12" right="0.2" top="0.66" bottom="0.64" header="0.3" footer="0.3"/>
  <pageSetup scale="77" orientation="landscape" r:id="rId1"/>
  <headerFooter>
    <oddHeader>&amp;LSP ZOZ MSWiA w Koszalinie
ul. Szpitalna 2, 75-720 Koszalin&amp;C &amp;RZałącznik nr 2a do SIWZ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nr 1 - Koszalin kom</vt:lpstr>
      <vt:lpstr>Zadanie 2 - Koszalin med</vt:lpstr>
      <vt:lpstr>zadanie 3 - Połczyn med</vt:lpstr>
      <vt:lpstr>Zadanie 4- leki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KingaK</dc:creator>
  <cp:lastModifiedBy>KingaK</cp:lastModifiedBy>
  <cp:lastPrinted>2020-12-18T14:38:25Z</cp:lastPrinted>
  <dcterms:created xsi:type="dcterms:W3CDTF">2020-11-16T09:33:34Z</dcterms:created>
  <dcterms:modified xsi:type="dcterms:W3CDTF">2020-12-21T11:29:00Z</dcterms:modified>
</cp:coreProperties>
</file>